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gecrm-my.sharepoint.com/personal/paula_cantos_sagepub_com/Documents/Documents/SMART Articles/Others/DISC/934814/"/>
    </mc:Choice>
  </mc:AlternateContent>
  <xr:revisionPtr revIDLastSave="0" documentId="8_{159F7C3D-FDF5-4837-A4A1-2F19B2F55076}" xr6:coauthVersionLast="45" xr6:coauthVersionMax="45" xr10:uidLastSave="{00000000-0000-0000-0000-000000000000}"/>
  <bookViews>
    <workbookView xWindow="-120" yWindow="-120" windowWidth="29040" windowHeight="15840" xr2:uid="{B9D56906-8E42-4C20-85E4-780D6220FC52}"/>
  </bookViews>
  <sheets>
    <sheet name="Supplemental Tab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5" i="1" l="1"/>
  <c r="E25" i="1"/>
  <c r="L24" i="1"/>
  <c r="O24" i="1" s="1"/>
  <c r="E24" i="1"/>
  <c r="R24" i="1" s="1"/>
  <c r="L23" i="1"/>
  <c r="O23" i="1" s="1"/>
  <c r="E23" i="1"/>
  <c r="L22" i="1"/>
  <c r="O22" i="1" s="1"/>
  <c r="E22" i="1"/>
  <c r="L21" i="1"/>
  <c r="P21" i="1" s="1"/>
  <c r="E21" i="1"/>
  <c r="L20" i="1"/>
  <c r="O20" i="1" s="1"/>
  <c r="E20" i="1"/>
  <c r="L19" i="1"/>
  <c r="P19" i="1" s="1"/>
  <c r="E19" i="1"/>
  <c r="L18" i="1"/>
  <c r="O18" i="1" s="1"/>
  <c r="E18" i="1"/>
  <c r="P17" i="1"/>
  <c r="L17" i="1"/>
  <c r="O17" i="1" s="1"/>
  <c r="E17" i="1"/>
  <c r="L16" i="1"/>
  <c r="O16" i="1" s="1"/>
  <c r="E16" i="1"/>
  <c r="L15" i="1"/>
  <c r="N15" i="1" s="1"/>
  <c r="E15" i="1"/>
  <c r="R15" i="1" s="1"/>
  <c r="L14" i="1"/>
  <c r="O14" i="1" s="1"/>
  <c r="E14" i="1"/>
  <c r="L13" i="1"/>
  <c r="P13" i="1" s="1"/>
  <c r="E13" i="1"/>
  <c r="R13" i="1" s="1"/>
  <c r="L12" i="1"/>
  <c r="O12" i="1" s="1"/>
  <c r="E12" i="1"/>
  <c r="L11" i="1"/>
  <c r="P11" i="1" s="1"/>
  <c r="E11" i="1"/>
  <c r="L10" i="1"/>
  <c r="O10" i="1" s="1"/>
  <c r="E10" i="1"/>
  <c r="L9" i="1"/>
  <c r="O9" i="1" s="1"/>
  <c r="E9" i="1"/>
  <c r="R9" i="1" s="1"/>
  <c r="L8" i="1"/>
  <c r="O8" i="1" s="1"/>
  <c r="E8" i="1"/>
  <c r="O7" i="1"/>
  <c r="L7" i="1"/>
  <c r="N7" i="1" s="1"/>
  <c r="E7" i="1"/>
  <c r="R7" i="1" s="1"/>
  <c r="L6" i="1"/>
  <c r="O6" i="1" s="1"/>
  <c r="E6" i="1"/>
  <c r="L5" i="1"/>
  <c r="P5" i="1" s="1"/>
  <c r="E5" i="1"/>
  <c r="L4" i="1"/>
  <c r="O4" i="1" s="1"/>
  <c r="E4" i="1"/>
  <c r="L3" i="1"/>
  <c r="P3" i="1" s="1"/>
  <c r="E3" i="1"/>
  <c r="P7" i="1" l="1"/>
  <c r="O15" i="1"/>
  <c r="N5" i="1"/>
  <c r="N13" i="1"/>
  <c r="R17" i="1"/>
  <c r="O13" i="1"/>
  <c r="N21" i="1"/>
  <c r="P22" i="1"/>
  <c r="O21" i="1"/>
  <c r="O5" i="1"/>
  <c r="P9" i="1"/>
  <c r="P15" i="1"/>
  <c r="R21" i="1"/>
  <c r="R22" i="1"/>
  <c r="N19" i="1"/>
  <c r="O3" i="1"/>
  <c r="R5" i="1"/>
  <c r="N9" i="1"/>
  <c r="O11" i="1"/>
  <c r="N17" i="1"/>
  <c r="O19" i="1"/>
  <c r="N3" i="1"/>
  <c r="N11" i="1"/>
  <c r="R3" i="1"/>
  <c r="R11" i="1"/>
  <c r="R19" i="1"/>
  <c r="P4" i="1"/>
  <c r="P6" i="1"/>
  <c r="P8" i="1"/>
  <c r="P10" i="1"/>
  <c r="P12" i="1"/>
  <c r="P14" i="1"/>
  <c r="P16" i="1"/>
  <c r="P18" i="1"/>
  <c r="P20" i="1"/>
  <c r="R25" i="1"/>
  <c r="R23" i="1"/>
  <c r="N25" i="1"/>
  <c r="R4" i="1"/>
  <c r="R6" i="1"/>
  <c r="R8" i="1"/>
  <c r="R10" i="1"/>
  <c r="R12" i="1"/>
  <c r="R14" i="1"/>
  <c r="R16" i="1"/>
  <c r="R18" i="1"/>
  <c r="R20" i="1"/>
  <c r="N23" i="1"/>
  <c r="P24" i="1"/>
  <c r="O25" i="1"/>
  <c r="N4" i="1"/>
  <c r="N6" i="1"/>
  <c r="N8" i="1"/>
  <c r="N10" i="1"/>
  <c r="N12" i="1"/>
  <c r="N14" i="1"/>
  <c r="N16" i="1"/>
  <c r="N18" i="1"/>
  <c r="N20" i="1"/>
  <c r="N22" i="1"/>
  <c r="P23" i="1"/>
  <c r="N24" i="1"/>
  <c r="P25" i="1"/>
</calcChain>
</file>

<file path=xl/sharedStrings.xml><?xml version="1.0" encoding="utf-8"?>
<sst xmlns="http://schemas.openxmlformats.org/spreadsheetml/2006/main" count="66" uniqueCount="45">
  <si>
    <t>Biacore 8K</t>
  </si>
  <si>
    <t>Carterra LSA</t>
  </si>
  <si>
    <t>Fab ID</t>
  </si>
  <si>
    <r>
      <t>k</t>
    </r>
    <r>
      <rPr>
        <b/>
        <vertAlign val="subscript"/>
        <sz val="9"/>
        <color theme="1"/>
        <rFont val="Calibri"/>
        <family val="2"/>
        <scheme val="minor"/>
      </rPr>
      <t>a</t>
    </r>
    <r>
      <rPr>
        <b/>
        <sz val="9"/>
        <color theme="1"/>
        <rFont val="Calibri"/>
        <family val="2"/>
        <scheme val="minor"/>
      </rPr>
      <t xml:space="preserve"> Std. Dev.</t>
    </r>
  </si>
  <si>
    <r>
      <t>k</t>
    </r>
    <r>
      <rPr>
        <b/>
        <vertAlign val="subscript"/>
        <sz val="9"/>
        <color theme="1"/>
        <rFont val="Calibri"/>
        <family val="2"/>
        <scheme val="minor"/>
      </rPr>
      <t>d</t>
    </r>
    <r>
      <rPr>
        <b/>
        <sz val="9"/>
        <color theme="1"/>
        <rFont val="Calibri"/>
        <family val="2"/>
        <scheme val="minor"/>
      </rPr>
      <t xml:space="preserve"> Std. Dev.</t>
    </r>
  </si>
  <si>
    <r>
      <t>Mean K</t>
    </r>
    <r>
      <rPr>
        <b/>
        <vertAlign val="subscript"/>
        <sz val="9"/>
        <color theme="1"/>
        <rFont val="Calibri"/>
        <family val="2"/>
        <scheme val="minor"/>
      </rPr>
      <t>D</t>
    </r>
    <r>
      <rPr>
        <b/>
        <sz val="9"/>
        <color theme="1"/>
        <rFont val="Calibri"/>
        <family val="2"/>
        <scheme val="minor"/>
      </rPr>
      <t xml:space="preserve"> (nM)</t>
    </r>
  </si>
  <si>
    <r>
      <t>K</t>
    </r>
    <r>
      <rPr>
        <b/>
        <vertAlign val="subscript"/>
        <sz val="9"/>
        <color theme="1"/>
        <rFont val="Calibri"/>
        <family val="2"/>
        <scheme val="minor"/>
      </rPr>
      <t>D</t>
    </r>
    <r>
      <rPr>
        <b/>
        <sz val="9"/>
        <color theme="1"/>
        <rFont val="Calibri"/>
        <family val="2"/>
        <scheme val="minor"/>
      </rPr>
      <t xml:space="preserve"> Std. Dev.</t>
    </r>
  </si>
  <si>
    <t>Rank order</t>
  </si>
  <si>
    <r>
      <t>k</t>
    </r>
    <r>
      <rPr>
        <b/>
        <vertAlign val="subscript"/>
        <sz val="9"/>
        <color theme="1"/>
        <rFont val="Calibri"/>
        <family val="2"/>
        <scheme val="minor"/>
      </rPr>
      <t>a</t>
    </r>
    <r>
      <rPr>
        <b/>
        <sz val="9"/>
        <color theme="1"/>
        <rFont val="Calibri"/>
        <family val="2"/>
        <scheme val="minor"/>
      </rPr>
      <t xml:space="preserve"> (1/Ms)</t>
    </r>
  </si>
  <si>
    <r>
      <t>Mean k</t>
    </r>
    <r>
      <rPr>
        <b/>
        <vertAlign val="subscript"/>
        <sz val="9"/>
        <color theme="1"/>
        <rFont val="Calibri"/>
        <family val="2"/>
        <scheme val="minor"/>
      </rPr>
      <t>a</t>
    </r>
    <r>
      <rPr>
        <b/>
        <sz val="9"/>
        <color theme="1"/>
        <rFont val="Calibri"/>
        <family val="2"/>
        <scheme val="minor"/>
      </rPr>
      <t xml:space="preserve"> (1/Ms)</t>
    </r>
  </si>
  <si>
    <r>
      <t>Mean k</t>
    </r>
    <r>
      <rPr>
        <b/>
        <vertAlign val="subscript"/>
        <sz val="9"/>
        <color theme="1"/>
        <rFont val="Calibri"/>
        <family val="2"/>
        <scheme val="minor"/>
      </rPr>
      <t>d</t>
    </r>
    <r>
      <rPr>
        <b/>
        <sz val="9"/>
        <color theme="1"/>
        <rFont val="Calibri"/>
        <family val="2"/>
        <scheme val="minor"/>
      </rPr>
      <t xml:space="preserve"> (1/s)</t>
    </r>
  </si>
  <si>
    <r>
      <t>k</t>
    </r>
    <r>
      <rPr>
        <b/>
        <vertAlign val="subscript"/>
        <sz val="9"/>
        <color theme="1"/>
        <rFont val="Calibri"/>
        <family val="2"/>
        <scheme val="minor"/>
      </rPr>
      <t>d</t>
    </r>
    <r>
      <rPr>
        <b/>
        <sz val="9"/>
        <color theme="1"/>
        <rFont val="Calibri"/>
        <family val="2"/>
        <scheme val="minor"/>
      </rPr>
      <t xml:space="preserve"> (1/s)</t>
    </r>
  </si>
  <si>
    <r>
      <t>K</t>
    </r>
    <r>
      <rPr>
        <b/>
        <vertAlign val="subscript"/>
        <sz val="9"/>
        <color theme="1"/>
        <rFont val="Calibri"/>
        <family val="2"/>
        <scheme val="minor"/>
      </rPr>
      <t>D</t>
    </r>
    <r>
      <rPr>
        <b/>
        <sz val="9"/>
        <color theme="1"/>
        <rFont val="Calibri"/>
        <family val="2"/>
        <scheme val="minor"/>
      </rPr>
      <t xml:space="preserve"> (nM)</t>
    </r>
  </si>
  <si>
    <t>FAb02</t>
  </si>
  <si>
    <t>FAb03</t>
  </si>
  <si>
    <t>FAb04</t>
  </si>
  <si>
    <t>FAb05</t>
  </si>
  <si>
    <t>FAb06</t>
  </si>
  <si>
    <t>FAb07</t>
  </si>
  <si>
    <t>FAb08</t>
  </si>
  <si>
    <t>FAb09</t>
  </si>
  <si>
    <t>FAb10</t>
  </si>
  <si>
    <t>FAb11</t>
  </si>
  <si>
    <t>FAb12</t>
  </si>
  <si>
    <t>FAb13</t>
  </si>
  <si>
    <t>FAb14</t>
  </si>
  <si>
    <t>FAb15</t>
  </si>
  <si>
    <t>FAb16</t>
  </si>
  <si>
    <t>FAb17</t>
  </si>
  <si>
    <t>FAb18</t>
  </si>
  <si>
    <t>FAb19</t>
  </si>
  <si>
    <t>FAb20</t>
  </si>
  <si>
    <t>FAb21</t>
  </si>
  <si>
    <t>FAb22</t>
  </si>
  <si>
    <t>FAb23</t>
  </si>
  <si>
    <t>FAb24</t>
  </si>
  <si>
    <t>N</t>
  </si>
  <si>
    <t>Y</t>
  </si>
  <si>
    <r>
      <t>K</t>
    </r>
    <r>
      <rPr>
        <b/>
        <vertAlign val="subscript"/>
        <sz val="9"/>
        <color theme="1"/>
        <rFont val="Calibri"/>
        <family val="2"/>
        <scheme val="minor"/>
      </rPr>
      <t>D</t>
    </r>
    <r>
      <rPr>
        <b/>
        <sz val="9"/>
        <color theme="1"/>
        <rFont val="Calibri"/>
        <family val="2"/>
        <scheme val="minor"/>
      </rPr>
      <t xml:space="preserve"> (nM) Difference (8K - LSA)</t>
    </r>
  </si>
  <si>
    <t>Rank Order</t>
  </si>
  <si>
    <r>
      <t>K</t>
    </r>
    <r>
      <rPr>
        <b/>
        <vertAlign val="subscript"/>
        <sz val="9"/>
        <color theme="1"/>
        <rFont val="Calibri"/>
        <family val="2"/>
        <scheme val="minor"/>
      </rPr>
      <t>D</t>
    </r>
    <r>
      <rPr>
        <b/>
        <sz val="9"/>
        <color theme="1"/>
        <rFont val="Calibri"/>
        <family val="2"/>
        <scheme val="minor"/>
      </rPr>
      <t xml:space="preserve"> Low</t>
    </r>
  </si>
  <si>
    <r>
      <t>K</t>
    </r>
    <r>
      <rPr>
        <b/>
        <vertAlign val="subscript"/>
        <sz val="9"/>
        <color theme="1"/>
        <rFont val="Calibri"/>
        <family val="2"/>
        <scheme val="minor"/>
      </rPr>
      <t>D</t>
    </r>
    <r>
      <rPr>
        <b/>
        <sz val="9"/>
        <color theme="1"/>
        <rFont val="Calibri"/>
        <family val="2"/>
        <scheme val="minor"/>
      </rPr>
      <t xml:space="preserve"> High</t>
    </r>
  </si>
  <si>
    <r>
      <t>K</t>
    </r>
    <r>
      <rPr>
        <b/>
        <vertAlign val="subscript"/>
        <sz val="9"/>
        <color theme="1"/>
        <rFont val="Calibri"/>
        <family val="2"/>
        <scheme val="minor"/>
      </rPr>
      <t>D</t>
    </r>
    <r>
      <rPr>
        <b/>
        <sz val="9"/>
        <color theme="1"/>
        <rFont val="Calibri"/>
        <family val="2"/>
        <scheme val="minor"/>
      </rPr>
      <t xml:space="preserve"> Across Platforms Agree Within Statistical Limits?</t>
    </r>
  </si>
  <si>
    <r>
      <t>R</t>
    </r>
    <r>
      <rPr>
        <b/>
        <vertAlign val="subscript"/>
        <sz val="9"/>
        <rFont val="Calibri"/>
        <family val="2"/>
        <scheme val="minor"/>
      </rPr>
      <t>max</t>
    </r>
  </si>
  <si>
    <t>% Variance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</si>
</sst>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E+00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vertAlign val="subscript"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vertAlign val="subscript"/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8696B"/>
        <bgColor indexed="64"/>
      </patternFill>
    </fill>
    <fill>
      <patternFill patternType="solid">
        <fgColor rgb="FF63BE7B"/>
        <bgColor indexed="64"/>
      </patternFill>
    </fill>
    <fill>
      <patternFill patternType="solid">
        <fgColor rgb="FFFFEB84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1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11" fontId="5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165" fontId="1" fillId="2" borderId="0" xfId="0" applyNumberFormat="1" applyFont="1" applyFill="1" applyAlignment="1">
      <alignment horizontal="center" vertical="center" wrapText="1"/>
    </xf>
    <xf numFmtId="1" fontId="1" fillId="2" borderId="0" xfId="0" applyNumberFormat="1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/>
    </xf>
    <xf numFmtId="164" fontId="5" fillId="4" borderId="0" xfId="0" applyNumberFormat="1" applyFont="1" applyFill="1" applyAlignment="1">
      <alignment horizontal="center" vertical="center" wrapText="1"/>
    </xf>
    <xf numFmtId="164" fontId="1" fillId="4" borderId="0" xfId="0" applyNumberFormat="1" applyFont="1" applyFill="1" applyAlignment="1">
      <alignment horizontal="center" vertical="center" wrapText="1"/>
    </xf>
    <xf numFmtId="164" fontId="5" fillId="3" borderId="0" xfId="0" applyNumberFormat="1" applyFont="1" applyFill="1" applyAlignment="1">
      <alignment horizontal="center" vertical="center" wrapText="1"/>
    </xf>
    <xf numFmtId="164" fontId="1" fillId="3" borderId="0" xfId="0" applyNumberFormat="1" applyFont="1" applyFill="1" applyAlignment="1">
      <alignment horizontal="center" vertical="center" wrapText="1"/>
    </xf>
    <xf numFmtId="164" fontId="5" fillId="5" borderId="0" xfId="0" applyNumberFormat="1" applyFont="1" applyFill="1" applyAlignment="1">
      <alignment horizontal="center" vertical="center" wrapText="1"/>
    </xf>
    <xf numFmtId="164" fontId="1" fillId="5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/>
    </xf>
    <xf numFmtId="0" fontId="1" fillId="0" borderId="0" xfId="0" applyFont="1" applyFill="1"/>
    <xf numFmtId="0" fontId="2" fillId="2" borderId="0" xfId="0" applyFont="1" applyFill="1" applyAlignment="1">
      <alignment horizontal="center"/>
    </xf>
    <xf numFmtId="0" fontId="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3BE7B"/>
      <color rgb="FFFFEB84"/>
      <color rgb="FFF8696B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ADC8F-8E8B-46C0-B495-078A64A5C933}">
  <dimension ref="A1:R25"/>
  <sheetViews>
    <sheetView tabSelected="1" workbookViewId="0">
      <selection activeCell="V36" sqref="V36"/>
    </sheetView>
  </sheetViews>
  <sheetFormatPr defaultColWidth="9.7109375" defaultRowHeight="12" x14ac:dyDescent="0.2"/>
  <cols>
    <col min="1" max="16" width="9.7109375" style="1"/>
    <col min="17" max="18" width="9.7109375" style="26"/>
    <col min="19" max="16384" width="9.7109375" style="1"/>
  </cols>
  <sheetData>
    <row r="1" spans="1:18" ht="14.45" customHeight="1" x14ac:dyDescent="0.2">
      <c r="B1" s="27" t="s">
        <v>0</v>
      </c>
      <c r="C1" s="27"/>
      <c r="D1" s="27"/>
      <c r="E1" s="27"/>
      <c r="F1" s="27"/>
      <c r="G1" s="28" t="s">
        <v>1</v>
      </c>
      <c r="H1" s="28"/>
      <c r="I1" s="28"/>
      <c r="J1" s="28"/>
      <c r="K1" s="28"/>
      <c r="L1" s="28"/>
      <c r="M1" s="28"/>
      <c r="N1" s="28"/>
      <c r="O1" s="28"/>
      <c r="P1" s="28"/>
      <c r="Q1" s="23"/>
      <c r="R1" s="23"/>
    </row>
    <row r="2" spans="1:18" ht="18" customHeight="1" x14ac:dyDescent="0.2">
      <c r="A2" s="3" t="s">
        <v>2</v>
      </c>
      <c r="B2" s="2" t="s">
        <v>7</v>
      </c>
      <c r="C2" s="4" t="s">
        <v>8</v>
      </c>
      <c r="D2" s="4" t="s">
        <v>11</v>
      </c>
      <c r="E2" s="5" t="s">
        <v>12</v>
      </c>
      <c r="F2" s="3" t="s">
        <v>43</v>
      </c>
      <c r="G2" s="2" t="s">
        <v>39</v>
      </c>
      <c r="H2" s="4" t="s">
        <v>9</v>
      </c>
      <c r="I2" s="4" t="s">
        <v>3</v>
      </c>
      <c r="J2" s="4" t="s">
        <v>10</v>
      </c>
      <c r="K2" s="4" t="s">
        <v>4</v>
      </c>
      <c r="L2" s="5" t="s">
        <v>5</v>
      </c>
      <c r="M2" s="6" t="s">
        <v>6</v>
      </c>
      <c r="N2" s="6" t="s">
        <v>44</v>
      </c>
      <c r="O2" s="6" t="s">
        <v>40</v>
      </c>
      <c r="P2" s="6" t="s">
        <v>41</v>
      </c>
      <c r="Q2" s="24" t="s">
        <v>42</v>
      </c>
      <c r="R2" s="24" t="s">
        <v>38</v>
      </c>
    </row>
    <row r="3" spans="1:18" x14ac:dyDescent="0.2">
      <c r="A3" s="3" t="s">
        <v>21</v>
      </c>
      <c r="B3" s="2">
        <v>1</v>
      </c>
      <c r="C3" s="7">
        <v>61300</v>
      </c>
      <c r="D3" s="7">
        <v>6.3500000000000004E-4</v>
      </c>
      <c r="E3" s="17">
        <f t="shared" ref="E3:E25" si="0">1000000000*D3/C3</f>
        <v>10.358890701468189</v>
      </c>
      <c r="F3" s="8">
        <v>100.9</v>
      </c>
      <c r="G3" s="3">
        <v>1</v>
      </c>
      <c r="H3" s="9">
        <v>96200</v>
      </c>
      <c r="I3" s="9">
        <v>8300</v>
      </c>
      <c r="J3" s="9">
        <v>7.9000000000000001E-4</v>
      </c>
      <c r="K3" s="9">
        <v>4.8099999999999997E-5</v>
      </c>
      <c r="L3" s="18">
        <f t="shared" ref="L3:L25" si="1">1000000000*J3/H3</f>
        <v>8.2120582120582117</v>
      </c>
      <c r="M3" s="10">
        <v>0.873</v>
      </c>
      <c r="N3" s="11">
        <f t="shared" ref="N3:N25" si="2">100*M3/L3</f>
        <v>10.630708860759494</v>
      </c>
      <c r="O3" s="16">
        <f t="shared" ref="O3:O25" si="3">L3-M3</f>
        <v>7.3390582120582115</v>
      </c>
      <c r="P3" s="16">
        <f t="shared" ref="P3:P25" si="4">L3+M3</f>
        <v>9.0850582120582111</v>
      </c>
      <c r="Q3" s="23" t="s">
        <v>36</v>
      </c>
      <c r="R3" s="16">
        <f t="shared" ref="R3:R25" si="5">E3-L3</f>
        <v>2.1468324894099773</v>
      </c>
    </row>
    <row r="4" spans="1:18" x14ac:dyDescent="0.2">
      <c r="A4" s="3" t="s">
        <v>14</v>
      </c>
      <c r="B4" s="2">
        <v>2</v>
      </c>
      <c r="C4" s="7">
        <v>45100</v>
      </c>
      <c r="D4" s="7">
        <v>4.7399999999999997E-4</v>
      </c>
      <c r="E4" s="17">
        <f t="shared" si="0"/>
        <v>10.509977827050998</v>
      </c>
      <c r="F4" s="8">
        <v>106.7</v>
      </c>
      <c r="G4" s="3">
        <v>3</v>
      </c>
      <c r="H4" s="9">
        <v>48700</v>
      </c>
      <c r="I4" s="9">
        <v>3390</v>
      </c>
      <c r="J4" s="9">
        <v>6.0800000000000003E-4</v>
      </c>
      <c r="K4" s="9">
        <v>1.08E-4</v>
      </c>
      <c r="L4" s="18">
        <f t="shared" si="1"/>
        <v>12.484599589322382</v>
      </c>
      <c r="M4" s="10">
        <v>2.4</v>
      </c>
      <c r="N4" s="11">
        <f t="shared" si="2"/>
        <v>19.223684210526315</v>
      </c>
      <c r="O4" s="16">
        <f t="shared" si="3"/>
        <v>10.084599589322382</v>
      </c>
      <c r="P4" s="16">
        <f t="shared" si="4"/>
        <v>14.884599589322383</v>
      </c>
      <c r="Q4" s="23" t="s">
        <v>37</v>
      </c>
      <c r="R4" s="16">
        <f t="shared" si="5"/>
        <v>-1.9746217622713846</v>
      </c>
    </row>
    <row r="5" spans="1:18" x14ac:dyDescent="0.2">
      <c r="A5" s="3" t="s">
        <v>22</v>
      </c>
      <c r="B5" s="2">
        <v>3</v>
      </c>
      <c r="C5" s="7">
        <v>44100</v>
      </c>
      <c r="D5" s="7">
        <v>4.8899999999999996E-4</v>
      </c>
      <c r="E5" s="17">
        <f t="shared" si="0"/>
        <v>11.088435374149659</v>
      </c>
      <c r="F5" s="8">
        <v>109.4</v>
      </c>
      <c r="G5" s="3">
        <v>2</v>
      </c>
      <c r="H5" s="9">
        <v>50400</v>
      </c>
      <c r="I5" s="9">
        <v>2480</v>
      </c>
      <c r="J5" s="9">
        <v>6.11E-4</v>
      </c>
      <c r="K5" s="9">
        <v>5.3399999999999997E-5</v>
      </c>
      <c r="L5" s="18">
        <f t="shared" si="1"/>
        <v>12.123015873015873</v>
      </c>
      <c r="M5" s="10">
        <v>1.2</v>
      </c>
      <c r="N5" s="11">
        <f t="shared" si="2"/>
        <v>9.8985270049099832</v>
      </c>
      <c r="O5" s="16">
        <f t="shared" si="3"/>
        <v>10.923015873015874</v>
      </c>
      <c r="P5" s="16">
        <f t="shared" si="4"/>
        <v>13.323015873015873</v>
      </c>
      <c r="Q5" s="23" t="s">
        <v>37</v>
      </c>
      <c r="R5" s="16">
        <f t="shared" si="5"/>
        <v>-1.0345804988662142</v>
      </c>
    </row>
    <row r="6" spans="1:18" x14ac:dyDescent="0.2">
      <c r="A6" s="3" t="s">
        <v>13</v>
      </c>
      <c r="B6" s="2">
        <v>4</v>
      </c>
      <c r="C6" s="7">
        <v>49200</v>
      </c>
      <c r="D6" s="7">
        <v>6.2E-4</v>
      </c>
      <c r="E6" s="17">
        <f t="shared" si="0"/>
        <v>12.601626016260163</v>
      </c>
      <c r="F6" s="8">
        <v>109.2</v>
      </c>
      <c r="G6" s="3">
        <v>6</v>
      </c>
      <c r="H6" s="9">
        <v>58400</v>
      </c>
      <c r="I6" s="9">
        <v>4010</v>
      </c>
      <c r="J6" s="9">
        <v>8.2299999999999995E-4</v>
      </c>
      <c r="K6" s="9">
        <v>5.91E-5</v>
      </c>
      <c r="L6" s="22">
        <f t="shared" si="1"/>
        <v>14.092465753424657</v>
      </c>
      <c r="M6" s="10">
        <v>1.4</v>
      </c>
      <c r="N6" s="11">
        <f t="shared" si="2"/>
        <v>9.93438639125152</v>
      </c>
      <c r="O6" s="16">
        <f t="shared" si="3"/>
        <v>12.692465753424656</v>
      </c>
      <c r="P6" s="16">
        <f t="shared" si="4"/>
        <v>15.492465753424657</v>
      </c>
      <c r="Q6" s="23" t="s">
        <v>36</v>
      </c>
      <c r="R6" s="16">
        <f t="shared" si="5"/>
        <v>-1.4908397371644941</v>
      </c>
    </row>
    <row r="7" spans="1:18" x14ac:dyDescent="0.2">
      <c r="A7" s="3" t="s">
        <v>18</v>
      </c>
      <c r="B7" s="2">
        <v>5</v>
      </c>
      <c r="C7" s="7">
        <v>45800</v>
      </c>
      <c r="D7" s="7">
        <v>6.2600000000000004E-4</v>
      </c>
      <c r="E7" s="17">
        <f t="shared" si="0"/>
        <v>13.668122270742359</v>
      </c>
      <c r="F7" s="8">
        <v>106.3</v>
      </c>
      <c r="G7" s="3">
        <v>4</v>
      </c>
      <c r="H7" s="9">
        <v>62600</v>
      </c>
      <c r="I7" s="9">
        <v>6310</v>
      </c>
      <c r="J7" s="9">
        <v>8.0400000000000003E-4</v>
      </c>
      <c r="K7" s="9">
        <v>2.3E-5</v>
      </c>
      <c r="L7" s="18">
        <f t="shared" si="1"/>
        <v>12.843450479233226</v>
      </c>
      <c r="M7" s="10">
        <v>1.4</v>
      </c>
      <c r="N7" s="11">
        <f t="shared" si="2"/>
        <v>10.900497512437811</v>
      </c>
      <c r="O7" s="16">
        <f t="shared" si="3"/>
        <v>11.443450479233226</v>
      </c>
      <c r="P7" s="16">
        <f t="shared" si="4"/>
        <v>14.243450479233227</v>
      </c>
      <c r="Q7" s="23" t="s">
        <v>37</v>
      </c>
      <c r="R7" s="16">
        <f t="shared" si="5"/>
        <v>0.82467179150913239</v>
      </c>
    </row>
    <row r="8" spans="1:18" x14ac:dyDescent="0.2">
      <c r="A8" s="3" t="s">
        <v>30</v>
      </c>
      <c r="B8" s="2">
        <v>6</v>
      </c>
      <c r="C8" s="7">
        <v>28100</v>
      </c>
      <c r="D8" s="7">
        <v>5.0500000000000002E-4</v>
      </c>
      <c r="E8" s="21">
        <f t="shared" si="0"/>
        <v>17.971530249110319</v>
      </c>
      <c r="F8" s="8">
        <v>102.9</v>
      </c>
      <c r="G8" s="3">
        <v>7</v>
      </c>
      <c r="H8" s="9">
        <v>36600</v>
      </c>
      <c r="I8" s="9">
        <v>1530</v>
      </c>
      <c r="J8" s="9">
        <v>5.8600000000000004E-4</v>
      </c>
      <c r="K8" s="9">
        <v>3.8399999999999998E-5</v>
      </c>
      <c r="L8" s="22">
        <f t="shared" si="1"/>
        <v>16.010928961748633</v>
      </c>
      <c r="M8" s="10">
        <v>1.2</v>
      </c>
      <c r="N8" s="11">
        <f t="shared" si="2"/>
        <v>7.4948805460750858</v>
      </c>
      <c r="O8" s="16">
        <f t="shared" si="3"/>
        <v>14.810928961748633</v>
      </c>
      <c r="P8" s="16">
        <f t="shared" si="4"/>
        <v>17.210928961748632</v>
      </c>
      <c r="Q8" s="23" t="s">
        <v>36</v>
      </c>
      <c r="R8" s="16">
        <f t="shared" si="5"/>
        <v>1.9606012873616869</v>
      </c>
    </row>
    <row r="9" spans="1:18" x14ac:dyDescent="0.2">
      <c r="A9" s="3" t="s">
        <v>26</v>
      </c>
      <c r="B9" s="2">
        <v>7</v>
      </c>
      <c r="C9" s="7">
        <v>37400</v>
      </c>
      <c r="D9" s="7">
        <v>6.8400000000000004E-4</v>
      </c>
      <c r="E9" s="21">
        <f t="shared" si="0"/>
        <v>18.288770053475936</v>
      </c>
      <c r="F9" s="8">
        <v>103.1</v>
      </c>
      <c r="G9" s="3">
        <v>5</v>
      </c>
      <c r="H9" s="9">
        <v>57700</v>
      </c>
      <c r="I9" s="9">
        <v>5950</v>
      </c>
      <c r="J9" s="9">
        <v>8.0000000000000004E-4</v>
      </c>
      <c r="K9" s="9">
        <v>1.18E-4</v>
      </c>
      <c r="L9" s="18">
        <f t="shared" si="1"/>
        <v>13.864818024263432</v>
      </c>
      <c r="M9" s="10">
        <v>2.5</v>
      </c>
      <c r="N9" s="11">
        <f t="shared" si="2"/>
        <v>18.03125</v>
      </c>
      <c r="O9" s="16">
        <f t="shared" si="3"/>
        <v>11.364818024263432</v>
      </c>
      <c r="P9" s="16">
        <f t="shared" si="4"/>
        <v>16.364818024263432</v>
      </c>
      <c r="Q9" s="23" t="s">
        <v>36</v>
      </c>
      <c r="R9" s="16">
        <f t="shared" si="5"/>
        <v>4.4239520292125043</v>
      </c>
    </row>
    <row r="10" spans="1:18" x14ac:dyDescent="0.2">
      <c r="A10" s="3" t="s">
        <v>29</v>
      </c>
      <c r="B10" s="2">
        <v>8</v>
      </c>
      <c r="C10" s="7">
        <v>34900</v>
      </c>
      <c r="D10" s="7">
        <v>6.8800000000000003E-4</v>
      </c>
      <c r="E10" s="21">
        <f t="shared" si="0"/>
        <v>19.713467048710601</v>
      </c>
      <c r="F10" s="8">
        <v>88.5</v>
      </c>
      <c r="G10" s="3">
        <v>8</v>
      </c>
      <c r="H10" s="9">
        <v>48500</v>
      </c>
      <c r="I10" s="9">
        <v>3200</v>
      </c>
      <c r="J10" s="9">
        <v>8.4400000000000002E-4</v>
      </c>
      <c r="K10" s="9">
        <v>3.1000000000000001E-5</v>
      </c>
      <c r="L10" s="22">
        <f t="shared" si="1"/>
        <v>17.402061855670102</v>
      </c>
      <c r="M10" s="10">
        <v>1.3</v>
      </c>
      <c r="N10" s="11">
        <f t="shared" si="2"/>
        <v>7.4703791469194316</v>
      </c>
      <c r="O10" s="16">
        <f t="shared" si="3"/>
        <v>16.102061855670101</v>
      </c>
      <c r="P10" s="16">
        <f t="shared" si="4"/>
        <v>18.702061855670102</v>
      </c>
      <c r="Q10" s="23" t="s">
        <v>36</v>
      </c>
      <c r="R10" s="16">
        <f t="shared" si="5"/>
        <v>2.3114051930404997</v>
      </c>
    </row>
    <row r="11" spans="1:18" x14ac:dyDescent="0.2">
      <c r="A11" s="3" t="s">
        <v>34</v>
      </c>
      <c r="B11" s="2">
        <v>9</v>
      </c>
      <c r="C11" s="7">
        <v>34800</v>
      </c>
      <c r="D11" s="7">
        <v>7.0899999999999999E-4</v>
      </c>
      <c r="E11" s="21">
        <f t="shared" si="0"/>
        <v>20.373563218390803</v>
      </c>
      <c r="F11" s="8">
        <v>80.599999999999994</v>
      </c>
      <c r="G11" s="3">
        <v>9</v>
      </c>
      <c r="H11" s="9">
        <v>40400</v>
      </c>
      <c r="I11" s="9">
        <v>3360</v>
      </c>
      <c r="J11" s="9">
        <v>8.7100000000000003E-4</v>
      </c>
      <c r="K11" s="9">
        <v>9.0000000000000006E-5</v>
      </c>
      <c r="L11" s="22">
        <f t="shared" si="1"/>
        <v>21.559405940594058</v>
      </c>
      <c r="M11" s="10">
        <v>2.9</v>
      </c>
      <c r="N11" s="11">
        <f t="shared" si="2"/>
        <v>13.451205510907004</v>
      </c>
      <c r="O11" s="16">
        <f t="shared" si="3"/>
        <v>18.659405940594059</v>
      </c>
      <c r="P11" s="16">
        <f t="shared" si="4"/>
        <v>24.459405940594056</v>
      </c>
      <c r="Q11" s="23" t="s">
        <v>37</v>
      </c>
      <c r="R11" s="16">
        <f t="shared" si="5"/>
        <v>-1.1858427222032546</v>
      </c>
    </row>
    <row r="12" spans="1:18" x14ac:dyDescent="0.2">
      <c r="A12" s="3" t="s">
        <v>27</v>
      </c>
      <c r="B12" s="2">
        <v>10</v>
      </c>
      <c r="C12" s="7">
        <v>41800</v>
      </c>
      <c r="D12" s="7">
        <v>1.2099999999999999E-3</v>
      </c>
      <c r="E12" s="21">
        <f t="shared" si="0"/>
        <v>28.94736842105263</v>
      </c>
      <c r="F12" s="8">
        <v>104.3</v>
      </c>
      <c r="G12" s="3">
        <v>10</v>
      </c>
      <c r="H12" s="9">
        <v>55900</v>
      </c>
      <c r="I12" s="9">
        <v>4530</v>
      </c>
      <c r="J12" s="9">
        <v>1.49E-3</v>
      </c>
      <c r="K12" s="9">
        <v>6.3299999999999994E-5</v>
      </c>
      <c r="L12" s="22">
        <f t="shared" si="1"/>
        <v>26.65474060822898</v>
      </c>
      <c r="M12" s="11">
        <v>2.5</v>
      </c>
      <c r="N12" s="11">
        <f t="shared" si="2"/>
        <v>9.3791946308724832</v>
      </c>
      <c r="O12" s="16">
        <f t="shared" si="3"/>
        <v>24.15474060822898</v>
      </c>
      <c r="P12" s="16">
        <f t="shared" si="4"/>
        <v>29.15474060822898</v>
      </c>
      <c r="Q12" s="23" t="s">
        <v>37</v>
      </c>
      <c r="R12" s="16">
        <f t="shared" si="5"/>
        <v>2.2926278128236497</v>
      </c>
    </row>
    <row r="13" spans="1:18" x14ac:dyDescent="0.2">
      <c r="A13" s="3" t="s">
        <v>19</v>
      </c>
      <c r="B13" s="2">
        <v>11</v>
      </c>
      <c r="C13" s="7">
        <v>39500</v>
      </c>
      <c r="D13" s="7">
        <v>1.2199999999999999E-3</v>
      </c>
      <c r="E13" s="21">
        <f t="shared" si="0"/>
        <v>30.88607594936709</v>
      </c>
      <c r="F13" s="8">
        <v>98.8</v>
      </c>
      <c r="G13" s="3">
        <v>12</v>
      </c>
      <c r="H13" s="9">
        <v>45200</v>
      </c>
      <c r="I13" s="9">
        <v>2370</v>
      </c>
      <c r="J13" s="9">
        <v>1.3699999999999999E-3</v>
      </c>
      <c r="K13" s="9">
        <v>3.6100000000000003E-5</v>
      </c>
      <c r="L13" s="22">
        <f t="shared" si="1"/>
        <v>30.309734513274336</v>
      </c>
      <c r="M13" s="10">
        <v>1.8</v>
      </c>
      <c r="N13" s="11">
        <f t="shared" si="2"/>
        <v>5.9386861313868611</v>
      </c>
      <c r="O13" s="16">
        <f t="shared" si="3"/>
        <v>28.509734513274335</v>
      </c>
      <c r="P13" s="16">
        <f t="shared" si="4"/>
        <v>32.109734513274333</v>
      </c>
      <c r="Q13" s="23" t="s">
        <v>37</v>
      </c>
      <c r="R13" s="16">
        <f t="shared" si="5"/>
        <v>0.57634143609275412</v>
      </c>
    </row>
    <row r="14" spans="1:18" x14ac:dyDescent="0.2">
      <c r="A14" s="3" t="s">
        <v>15</v>
      </c>
      <c r="B14" s="2">
        <v>12</v>
      </c>
      <c r="C14" s="7">
        <v>43700</v>
      </c>
      <c r="D14" s="7">
        <v>1.39E-3</v>
      </c>
      <c r="E14" s="21">
        <f t="shared" si="0"/>
        <v>31.807780320366131</v>
      </c>
      <c r="F14" s="8">
        <v>101.1</v>
      </c>
      <c r="G14" s="3">
        <v>11</v>
      </c>
      <c r="H14" s="9">
        <v>57200</v>
      </c>
      <c r="I14" s="9">
        <v>4620</v>
      </c>
      <c r="J14" s="9">
        <v>1.66E-3</v>
      </c>
      <c r="K14" s="9">
        <v>1.3799999999999999E-4</v>
      </c>
      <c r="L14" s="22">
        <f t="shared" si="1"/>
        <v>29.02097902097902</v>
      </c>
      <c r="M14" s="11">
        <v>3.4</v>
      </c>
      <c r="N14" s="11">
        <f t="shared" si="2"/>
        <v>11.715662650602409</v>
      </c>
      <c r="O14" s="16">
        <f t="shared" si="3"/>
        <v>25.620979020979021</v>
      </c>
      <c r="P14" s="16">
        <f t="shared" si="4"/>
        <v>32.420979020979019</v>
      </c>
      <c r="Q14" s="23" t="s">
        <v>37</v>
      </c>
      <c r="R14" s="16">
        <f t="shared" si="5"/>
        <v>2.7868012993871112</v>
      </c>
    </row>
    <row r="15" spans="1:18" x14ac:dyDescent="0.2">
      <c r="A15" s="3" t="s">
        <v>31</v>
      </c>
      <c r="B15" s="2">
        <v>13</v>
      </c>
      <c r="C15" s="7">
        <v>47900</v>
      </c>
      <c r="D15" s="7">
        <v>1.56E-3</v>
      </c>
      <c r="E15" s="21">
        <f t="shared" si="0"/>
        <v>32.567849686847602</v>
      </c>
      <c r="F15" s="8">
        <v>86.7</v>
      </c>
      <c r="G15" s="3">
        <v>14</v>
      </c>
      <c r="H15" s="9">
        <v>45000</v>
      </c>
      <c r="I15" s="9">
        <v>2340</v>
      </c>
      <c r="J15" s="9">
        <v>1.5200000000000001E-3</v>
      </c>
      <c r="K15" s="9">
        <v>5.5899999999999997E-5</v>
      </c>
      <c r="L15" s="22">
        <f t="shared" si="1"/>
        <v>33.777777777777779</v>
      </c>
      <c r="M15" s="10">
        <v>2.1</v>
      </c>
      <c r="N15" s="11">
        <f t="shared" si="2"/>
        <v>6.2171052631578947</v>
      </c>
      <c r="O15" s="16">
        <f t="shared" si="3"/>
        <v>31.677777777777777</v>
      </c>
      <c r="P15" s="16">
        <f t="shared" si="4"/>
        <v>35.87777777777778</v>
      </c>
      <c r="Q15" s="23" t="s">
        <v>37</v>
      </c>
      <c r="R15" s="16">
        <f t="shared" si="5"/>
        <v>-1.2099280909301768</v>
      </c>
    </row>
    <row r="16" spans="1:18" x14ac:dyDescent="0.2">
      <c r="A16" s="3" t="s">
        <v>20</v>
      </c>
      <c r="B16" s="2">
        <v>14</v>
      </c>
      <c r="C16" s="7">
        <v>75900</v>
      </c>
      <c r="D16" s="7">
        <v>2.5300000000000001E-3</v>
      </c>
      <c r="E16" s="21">
        <f t="shared" si="0"/>
        <v>33.333333333333336</v>
      </c>
      <c r="F16" s="8">
        <v>104.3</v>
      </c>
      <c r="G16" s="3">
        <v>17</v>
      </c>
      <c r="H16" s="9">
        <v>50200</v>
      </c>
      <c r="I16" s="9">
        <v>2670</v>
      </c>
      <c r="J16" s="9">
        <v>2.63E-3</v>
      </c>
      <c r="K16" s="9">
        <v>4.8000000000000001E-5</v>
      </c>
      <c r="L16" s="20">
        <f t="shared" si="1"/>
        <v>52.39043824701195</v>
      </c>
      <c r="M16" s="10">
        <v>3</v>
      </c>
      <c r="N16" s="11">
        <f t="shared" si="2"/>
        <v>5.7262357414448672</v>
      </c>
      <c r="O16" s="16">
        <f t="shared" si="3"/>
        <v>49.39043824701195</v>
      </c>
      <c r="P16" s="16">
        <f t="shared" si="4"/>
        <v>55.39043824701195</v>
      </c>
      <c r="Q16" s="23" t="s">
        <v>36</v>
      </c>
      <c r="R16" s="16">
        <f t="shared" si="5"/>
        <v>-19.057104913678614</v>
      </c>
    </row>
    <row r="17" spans="1:18" x14ac:dyDescent="0.2">
      <c r="A17" s="3" t="s">
        <v>23</v>
      </c>
      <c r="B17" s="2">
        <v>15</v>
      </c>
      <c r="C17" s="7">
        <v>42200</v>
      </c>
      <c r="D17" s="7">
        <v>1.4499999999999999E-3</v>
      </c>
      <c r="E17" s="21">
        <f t="shared" si="0"/>
        <v>34.360189573459714</v>
      </c>
      <c r="F17" s="8">
        <v>91.4</v>
      </c>
      <c r="G17" s="3">
        <v>13</v>
      </c>
      <c r="H17" s="9">
        <v>51300</v>
      </c>
      <c r="I17" s="9">
        <v>3730</v>
      </c>
      <c r="J17" s="9">
        <v>1.72E-3</v>
      </c>
      <c r="K17" s="9">
        <v>8.1299999999999997E-5</v>
      </c>
      <c r="L17" s="22">
        <f t="shared" si="1"/>
        <v>33.528265107212476</v>
      </c>
      <c r="M17" s="10">
        <v>2.9</v>
      </c>
      <c r="N17" s="11">
        <f t="shared" si="2"/>
        <v>8.6494186046511619</v>
      </c>
      <c r="O17" s="16">
        <f t="shared" si="3"/>
        <v>30.628265107212478</v>
      </c>
      <c r="P17" s="16">
        <f t="shared" si="4"/>
        <v>36.428265107212475</v>
      </c>
      <c r="Q17" s="23" t="s">
        <v>37</v>
      </c>
      <c r="R17" s="16">
        <f t="shared" si="5"/>
        <v>0.83192446624723715</v>
      </c>
    </row>
    <row r="18" spans="1:18" x14ac:dyDescent="0.2">
      <c r="A18" s="3" t="s">
        <v>35</v>
      </c>
      <c r="B18" s="2">
        <v>16</v>
      </c>
      <c r="C18" s="7">
        <v>34600</v>
      </c>
      <c r="D18" s="7">
        <v>1.6100000000000001E-3</v>
      </c>
      <c r="E18" s="19">
        <f t="shared" si="0"/>
        <v>46.531791907514453</v>
      </c>
      <c r="F18" s="8">
        <v>84.6</v>
      </c>
      <c r="G18" s="3">
        <v>15</v>
      </c>
      <c r="H18" s="9">
        <v>39400</v>
      </c>
      <c r="I18" s="9">
        <v>3130</v>
      </c>
      <c r="J18" s="9">
        <v>1.5900000000000001E-3</v>
      </c>
      <c r="K18" s="9">
        <v>8.6100000000000006E-5</v>
      </c>
      <c r="L18" s="22">
        <f t="shared" si="1"/>
        <v>40.35532994923858</v>
      </c>
      <c r="M18" s="10">
        <v>3.9</v>
      </c>
      <c r="N18" s="11">
        <f t="shared" si="2"/>
        <v>9.6641509433962263</v>
      </c>
      <c r="O18" s="16">
        <f t="shared" si="3"/>
        <v>36.455329949238582</v>
      </c>
      <c r="P18" s="16">
        <f t="shared" si="4"/>
        <v>44.255329949238579</v>
      </c>
      <c r="Q18" s="23" t="s">
        <v>36</v>
      </c>
      <c r="R18" s="16">
        <f t="shared" si="5"/>
        <v>6.1764619582758726</v>
      </c>
    </row>
    <row r="19" spans="1:18" x14ac:dyDescent="0.2">
      <c r="A19" s="3" t="s">
        <v>28</v>
      </c>
      <c r="B19" s="2">
        <v>17</v>
      </c>
      <c r="C19" s="7">
        <v>54300</v>
      </c>
      <c r="D19" s="7">
        <v>2.7499999999999998E-3</v>
      </c>
      <c r="E19" s="19">
        <f t="shared" si="0"/>
        <v>50.644567219152854</v>
      </c>
      <c r="F19" s="8">
        <v>98</v>
      </c>
      <c r="G19" s="3">
        <v>18</v>
      </c>
      <c r="H19" s="9">
        <v>50800</v>
      </c>
      <c r="I19" s="9">
        <v>3260</v>
      </c>
      <c r="J19" s="9">
        <v>2.7699999999999999E-3</v>
      </c>
      <c r="K19" s="9">
        <v>6.3299999999999994E-5</v>
      </c>
      <c r="L19" s="20">
        <f t="shared" si="1"/>
        <v>54.527559055118111</v>
      </c>
      <c r="M19" s="11">
        <v>3.7</v>
      </c>
      <c r="N19" s="11">
        <f t="shared" si="2"/>
        <v>6.7855595667870032</v>
      </c>
      <c r="O19" s="16">
        <f t="shared" si="3"/>
        <v>50.827559055118108</v>
      </c>
      <c r="P19" s="16">
        <f t="shared" si="4"/>
        <v>58.227559055118114</v>
      </c>
      <c r="Q19" s="23" t="s">
        <v>36</v>
      </c>
      <c r="R19" s="16">
        <f t="shared" si="5"/>
        <v>-3.8829918359652567</v>
      </c>
    </row>
    <row r="20" spans="1:18" x14ac:dyDescent="0.2">
      <c r="A20" s="3" t="s">
        <v>24</v>
      </c>
      <c r="B20" s="2">
        <v>18</v>
      </c>
      <c r="C20" s="7">
        <v>30900</v>
      </c>
      <c r="D20" s="7">
        <v>1.8E-3</v>
      </c>
      <c r="E20" s="19">
        <f t="shared" si="0"/>
        <v>58.252427184466022</v>
      </c>
      <c r="F20" s="8">
        <v>74.2</v>
      </c>
      <c r="G20" s="3">
        <v>20</v>
      </c>
      <c r="H20" s="9">
        <v>24200</v>
      </c>
      <c r="I20" s="9">
        <v>3020</v>
      </c>
      <c r="J20" s="9">
        <v>2.1099999999999999E-3</v>
      </c>
      <c r="K20" s="9">
        <v>9.8999999999999994E-5</v>
      </c>
      <c r="L20" s="20">
        <f t="shared" si="1"/>
        <v>87.190082644628106</v>
      </c>
      <c r="M20" s="11">
        <v>12</v>
      </c>
      <c r="N20" s="11">
        <f t="shared" si="2"/>
        <v>13.763033175355449</v>
      </c>
      <c r="O20" s="16">
        <f t="shared" si="3"/>
        <v>75.190082644628106</v>
      </c>
      <c r="P20" s="16">
        <f t="shared" si="4"/>
        <v>99.190082644628106</v>
      </c>
      <c r="Q20" s="23" t="s">
        <v>36</v>
      </c>
      <c r="R20" s="16">
        <f t="shared" si="5"/>
        <v>-28.937655460162084</v>
      </c>
    </row>
    <row r="21" spans="1:18" x14ac:dyDescent="0.2">
      <c r="A21" s="3" t="s">
        <v>16</v>
      </c>
      <c r="B21" s="2">
        <v>19</v>
      </c>
      <c r="C21" s="7">
        <v>29800</v>
      </c>
      <c r="D21" s="7">
        <v>1.7600000000000001E-3</v>
      </c>
      <c r="E21" s="19">
        <f t="shared" si="0"/>
        <v>59.060402684563755</v>
      </c>
      <c r="F21" s="8">
        <v>96.1</v>
      </c>
      <c r="G21" s="3">
        <v>19</v>
      </c>
      <c r="H21" s="9">
        <v>35900</v>
      </c>
      <c r="I21" s="9">
        <v>1780</v>
      </c>
      <c r="J21" s="9">
        <v>1.9599999999999999E-3</v>
      </c>
      <c r="K21" s="9">
        <v>4.9499999999999997E-5</v>
      </c>
      <c r="L21" s="20">
        <f t="shared" si="1"/>
        <v>54.596100278551532</v>
      </c>
      <c r="M21" s="11">
        <v>3</v>
      </c>
      <c r="N21" s="11">
        <f t="shared" si="2"/>
        <v>5.4948979591836737</v>
      </c>
      <c r="O21" s="16">
        <f t="shared" si="3"/>
        <v>51.596100278551532</v>
      </c>
      <c r="P21" s="16">
        <f t="shared" si="4"/>
        <v>57.596100278551532</v>
      </c>
      <c r="Q21" s="23" t="s">
        <v>36</v>
      </c>
      <c r="R21" s="16">
        <f t="shared" si="5"/>
        <v>4.4643024060122229</v>
      </c>
    </row>
    <row r="22" spans="1:18" x14ac:dyDescent="0.2">
      <c r="A22" s="3" t="s">
        <v>32</v>
      </c>
      <c r="B22" s="2">
        <v>20</v>
      </c>
      <c r="C22" s="7">
        <v>36700</v>
      </c>
      <c r="D22" s="7">
        <v>2.7200000000000002E-3</v>
      </c>
      <c r="E22" s="19">
        <f t="shared" si="0"/>
        <v>74.114441416893726</v>
      </c>
      <c r="F22" s="8">
        <v>68.599999999999994</v>
      </c>
      <c r="G22" s="3">
        <v>16</v>
      </c>
      <c r="H22" s="9">
        <v>33700</v>
      </c>
      <c r="I22" s="9">
        <v>1800</v>
      </c>
      <c r="J22" s="9">
        <v>1.7600000000000001E-3</v>
      </c>
      <c r="K22" s="9">
        <v>4.7700000000000001E-5</v>
      </c>
      <c r="L22" s="20">
        <f t="shared" si="1"/>
        <v>52.225519287833826</v>
      </c>
      <c r="M22" s="10">
        <v>3.1</v>
      </c>
      <c r="N22" s="11">
        <f t="shared" si="2"/>
        <v>5.9357954545454543</v>
      </c>
      <c r="O22" s="16">
        <f t="shared" si="3"/>
        <v>49.125519287833825</v>
      </c>
      <c r="P22" s="16">
        <f t="shared" si="4"/>
        <v>55.325519287833828</v>
      </c>
      <c r="Q22" s="23" t="s">
        <v>36</v>
      </c>
      <c r="R22" s="16">
        <f t="shared" si="5"/>
        <v>21.8889221290599</v>
      </c>
    </row>
    <row r="23" spans="1:18" x14ac:dyDescent="0.2">
      <c r="A23" s="3" t="s">
        <v>25</v>
      </c>
      <c r="B23" s="2">
        <v>21</v>
      </c>
      <c r="C23" s="12">
        <v>10900</v>
      </c>
      <c r="D23" s="12">
        <v>1.2699999999999999E-2</v>
      </c>
      <c r="E23" s="19">
        <f t="shared" si="0"/>
        <v>1165.1376146788991</v>
      </c>
      <c r="F23" s="13">
        <v>164.5</v>
      </c>
      <c r="G23" s="3">
        <v>22</v>
      </c>
      <c r="H23" s="14">
        <v>37300</v>
      </c>
      <c r="I23" s="14">
        <v>4190</v>
      </c>
      <c r="J23" s="14">
        <v>1.43E-2</v>
      </c>
      <c r="K23" s="14">
        <v>8.8699999999999998E-4</v>
      </c>
      <c r="L23" s="20">
        <f t="shared" si="1"/>
        <v>383.37801608579088</v>
      </c>
      <c r="M23" s="15">
        <v>50</v>
      </c>
      <c r="N23" s="11">
        <f t="shared" si="2"/>
        <v>13.041958041958042</v>
      </c>
      <c r="O23" s="16">
        <f t="shared" si="3"/>
        <v>333.37801608579088</v>
      </c>
      <c r="P23" s="16">
        <f t="shared" si="4"/>
        <v>433.37801608579088</v>
      </c>
      <c r="Q23" s="23" t="s">
        <v>36</v>
      </c>
      <c r="R23" s="25">
        <f t="shared" si="5"/>
        <v>781.75959859310819</v>
      </c>
    </row>
    <row r="24" spans="1:18" x14ac:dyDescent="0.2">
      <c r="A24" s="3" t="s">
        <v>17</v>
      </c>
      <c r="B24" s="2">
        <v>22</v>
      </c>
      <c r="C24" s="12">
        <v>8110</v>
      </c>
      <c r="D24" s="12">
        <v>1.2E-2</v>
      </c>
      <c r="E24" s="19">
        <f t="shared" si="0"/>
        <v>1479.6547472256473</v>
      </c>
      <c r="F24" s="13">
        <v>188.3</v>
      </c>
      <c r="G24" s="3">
        <v>21</v>
      </c>
      <c r="H24" s="14">
        <v>42400</v>
      </c>
      <c r="I24" s="14">
        <v>2120</v>
      </c>
      <c r="J24" s="14">
        <v>1.4200000000000001E-2</v>
      </c>
      <c r="K24" s="14">
        <v>4.1599999999999997E-4</v>
      </c>
      <c r="L24" s="20">
        <f t="shared" si="1"/>
        <v>334.90566037735852</v>
      </c>
      <c r="M24" s="15">
        <v>19</v>
      </c>
      <c r="N24" s="11">
        <f t="shared" si="2"/>
        <v>5.6732394366197179</v>
      </c>
      <c r="O24" s="16">
        <f t="shared" si="3"/>
        <v>315.90566037735852</v>
      </c>
      <c r="P24" s="16">
        <f t="shared" si="4"/>
        <v>353.90566037735852</v>
      </c>
      <c r="Q24" s="23" t="s">
        <v>36</v>
      </c>
      <c r="R24" s="25">
        <f t="shared" si="5"/>
        <v>1144.7490868482887</v>
      </c>
    </row>
    <row r="25" spans="1:18" x14ac:dyDescent="0.2">
      <c r="A25" s="3" t="s">
        <v>33</v>
      </c>
      <c r="B25" s="2">
        <v>23</v>
      </c>
      <c r="C25" s="12">
        <v>3180</v>
      </c>
      <c r="D25" s="12">
        <v>1.38E-2</v>
      </c>
      <c r="E25" s="19">
        <f t="shared" si="0"/>
        <v>4339.6226415094343</v>
      </c>
      <c r="F25" s="13">
        <v>489.5</v>
      </c>
      <c r="G25" s="3">
        <v>23</v>
      </c>
      <c r="H25" s="14">
        <v>27600</v>
      </c>
      <c r="I25" s="14">
        <v>6440</v>
      </c>
      <c r="J25" s="14">
        <v>1.2500000000000001E-2</v>
      </c>
      <c r="K25" s="14">
        <v>2.4899999999999998E-4</v>
      </c>
      <c r="L25" s="20">
        <f t="shared" si="1"/>
        <v>452.89855072463769</v>
      </c>
      <c r="M25" s="15">
        <v>112</v>
      </c>
      <c r="N25" s="11">
        <f t="shared" si="2"/>
        <v>24.729600000000001</v>
      </c>
      <c r="O25" s="16">
        <f t="shared" si="3"/>
        <v>340.89855072463769</v>
      </c>
      <c r="P25" s="16">
        <f t="shared" si="4"/>
        <v>564.89855072463774</v>
      </c>
      <c r="Q25" s="23" t="s">
        <v>36</v>
      </c>
      <c r="R25" s="25">
        <f t="shared" si="5"/>
        <v>3886.7240907847968</v>
      </c>
    </row>
  </sheetData>
  <sortState xmlns:xlrd2="http://schemas.microsoft.com/office/spreadsheetml/2017/richdata2" ref="A3:S25">
    <sortCondition ref="E3:E25"/>
  </sortState>
  <mergeCells count="2">
    <mergeCell ref="B1:F1"/>
    <mergeCell ref="G1:P1"/>
  </mergeCells>
  <phoneticPr fontId="6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13D30B59D68E42AA120BE7FA03F9BC" ma:contentTypeVersion="13" ma:contentTypeDescription="Create a new document." ma:contentTypeScope="" ma:versionID="515d9771109c6dbe800efe870532e973">
  <xsd:schema xmlns:xsd="http://www.w3.org/2001/XMLSchema" xmlns:xs="http://www.w3.org/2001/XMLSchema" xmlns:p="http://schemas.microsoft.com/office/2006/metadata/properties" xmlns:ns3="42c81acb-e3fb-46f9-b3e8-3b9ef2876753" xmlns:ns4="e9e4b2eb-92e3-480a-96d1-fa36428a7a8f" targetNamespace="http://schemas.microsoft.com/office/2006/metadata/properties" ma:root="true" ma:fieldsID="cbac8f1204c15937730571f3a6467e07" ns3:_="" ns4:_="">
    <xsd:import namespace="42c81acb-e3fb-46f9-b3e8-3b9ef2876753"/>
    <xsd:import namespace="e9e4b2eb-92e3-480a-96d1-fa36428a7a8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c81acb-e3fb-46f9-b3e8-3b9ef287675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e4b2eb-92e3-480a-96d1-fa36428a7a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DB26112-9F96-4DB6-AA5C-634C6A61DE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c81acb-e3fb-46f9-b3e8-3b9ef2876753"/>
    <ds:schemaRef ds:uri="e9e4b2eb-92e3-480a-96d1-fa36428a7a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5362C4C-FC5A-4B6F-8C43-D81E0D331B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1A3DEC-3BD3-4F03-97A7-B0A311FD723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Supplemental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Yasmina Abdiche</dc:creator>
  <cp:lastModifiedBy>Paula Cantos</cp:lastModifiedBy>
  <dcterms:created xsi:type="dcterms:W3CDTF">2019-12-10T03:28:16Z</dcterms:created>
  <dcterms:modified xsi:type="dcterms:W3CDTF">2020-06-19T23:54:38Z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0x0101000013D30B59D68E42AA120BE7FA03F9BC</vt:lpwstr>
  </property>
</Properties>
</file>