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annah\Google Drive\HHL - Writing\NESI\NESI content\"/>
    </mc:Choice>
  </mc:AlternateContent>
  <bookViews>
    <workbookView xWindow="0" yWindow="0" windowWidth="24000" windowHeight="9735"/>
  </bookViews>
  <sheets>
    <sheet name="Standard calculation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26" i="1" l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V13" i="1"/>
  <c r="U13" i="1"/>
  <c r="T13" i="1"/>
  <c r="S13" i="1"/>
  <c r="Q13" i="1"/>
  <c r="P13" i="1"/>
  <c r="O13" i="1"/>
  <c r="N13" i="1"/>
  <c r="M13" i="1"/>
  <c r="L13" i="1"/>
  <c r="K13" i="1"/>
  <c r="J13" i="1"/>
  <c r="H13" i="1"/>
  <c r="G13" i="1"/>
  <c r="F13" i="1"/>
  <c r="E13" i="1"/>
  <c r="D13" i="1"/>
  <c r="C13" i="1"/>
  <c r="V32" i="1" l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V22" i="1" l="1"/>
  <c r="V23" i="1" s="1"/>
  <c r="U22" i="1"/>
  <c r="U23" i="1" s="1"/>
  <c r="T22" i="1"/>
  <c r="T23" i="1" s="1"/>
  <c r="S22" i="1"/>
  <c r="S23" i="1" s="1"/>
  <c r="R22" i="1"/>
  <c r="R23" i="1" s="1"/>
  <c r="Q22" i="1"/>
  <c r="Q23" i="1" s="1"/>
  <c r="P22" i="1"/>
  <c r="P23" i="1" s="1"/>
  <c r="O22" i="1"/>
  <c r="O23" i="1" s="1"/>
  <c r="V9" i="1"/>
  <c r="V10" i="1" s="1"/>
  <c r="U9" i="1"/>
  <c r="U10" i="1" s="1"/>
  <c r="T9" i="1"/>
  <c r="T10" i="1" s="1"/>
  <c r="S9" i="1"/>
  <c r="S10" i="1" s="1"/>
  <c r="R9" i="1"/>
  <c r="R10" i="1" s="1"/>
  <c r="R13" i="1" s="1"/>
  <c r="Q9" i="1"/>
  <c r="Q10" i="1" s="1"/>
  <c r="P9" i="1"/>
  <c r="P10" i="1" s="1"/>
  <c r="O9" i="1"/>
  <c r="O10" i="1" s="1"/>
  <c r="M22" i="1" l="1"/>
  <c r="M23" i="1" s="1"/>
  <c r="L22" i="1"/>
  <c r="L23" i="1" s="1"/>
  <c r="M9" i="1"/>
  <c r="M10" i="1" s="1"/>
  <c r="L9" i="1"/>
  <c r="L10" i="1" s="1"/>
  <c r="C9" i="1" l="1"/>
  <c r="C10" i="1" s="1"/>
  <c r="D9" i="1"/>
  <c r="D10" i="1" s="1"/>
  <c r="C37" i="1" l="1"/>
  <c r="E9" i="1"/>
  <c r="F9" i="1"/>
  <c r="F10" i="1" s="1"/>
  <c r="G9" i="1"/>
  <c r="G10" i="1" s="1"/>
  <c r="H9" i="1"/>
  <c r="H10" i="1" s="1"/>
  <c r="I9" i="1"/>
  <c r="I10" i="1" s="1"/>
  <c r="I13" i="1" s="1"/>
  <c r="J9" i="1"/>
  <c r="J10" i="1" s="1"/>
  <c r="K9" i="1"/>
  <c r="K10" i="1" s="1"/>
  <c r="N9" i="1"/>
  <c r="N10" i="1" s="1"/>
  <c r="C22" i="1"/>
  <c r="D22" i="1"/>
  <c r="E22" i="1"/>
  <c r="E23" i="1" s="1"/>
  <c r="F22" i="1"/>
  <c r="F23" i="1" s="1"/>
  <c r="G22" i="1"/>
  <c r="G23" i="1" s="1"/>
  <c r="H22" i="1"/>
  <c r="H23" i="1" s="1"/>
  <c r="I22" i="1"/>
  <c r="I23" i="1" s="1"/>
  <c r="J22" i="1"/>
  <c r="J23" i="1" s="1"/>
  <c r="K22" i="1"/>
  <c r="K23" i="1" s="1"/>
  <c r="N22" i="1"/>
  <c r="N23" i="1" s="1"/>
  <c r="C23" i="1" l="1"/>
  <c r="C26" i="1" s="1"/>
  <c r="D23" i="1"/>
  <c r="D26" i="1" s="1"/>
  <c r="E10" i="1"/>
  <c r="C35" i="1" s="1"/>
  <c r="C36" i="1" l="1"/>
  <c r="C38" i="1" s="1"/>
</calcChain>
</file>

<file path=xl/sharedStrings.xml><?xml version="1.0" encoding="utf-8"?>
<sst xmlns="http://schemas.openxmlformats.org/spreadsheetml/2006/main" count="97" uniqueCount="83">
  <si>
    <t>O&amp;E1</t>
  </si>
  <si>
    <t>O&amp;E2</t>
  </si>
  <si>
    <t>O&amp;E3</t>
  </si>
  <si>
    <t>O&amp;E4</t>
  </si>
  <si>
    <t>O&amp;E5</t>
  </si>
  <si>
    <t>O&amp;E6</t>
  </si>
  <si>
    <t>O&amp;E7</t>
  </si>
  <si>
    <t>O&amp;E8</t>
  </si>
  <si>
    <t>O&amp;E9</t>
  </si>
  <si>
    <t>O&amp;E10</t>
  </si>
  <si>
    <t>Total hours</t>
  </si>
  <si>
    <t>Hours / 2080</t>
  </si>
  <si>
    <t>Units of noise exposure</t>
  </si>
  <si>
    <t>Total number of rounds</t>
  </si>
  <si>
    <t>O&amp;E11</t>
  </si>
  <si>
    <t>O&amp;E12</t>
  </si>
  <si>
    <t>Years</t>
  </si>
  <si>
    <t>Weeks per year</t>
  </si>
  <si>
    <t>Days per week</t>
  </si>
  <si>
    <t>Estimated sound level (dBA)</t>
  </si>
  <si>
    <t>TOTAL UNITS OF NOISE EXPOSURE:</t>
  </si>
  <si>
    <t>F1</t>
  </si>
  <si>
    <t>F2</t>
  </si>
  <si>
    <t>F3</t>
  </si>
  <si>
    <t>F4</t>
  </si>
  <si>
    <t>F5</t>
  </si>
  <si>
    <t>F6</t>
  </si>
  <si>
    <t>F7</t>
  </si>
  <si>
    <t>F8</t>
  </si>
  <si>
    <t>Category C:  Firearm noise exposure</t>
  </si>
  <si>
    <t>Proportion of time worn (0 to 1)</t>
  </si>
  <si>
    <t>Firearm units:</t>
  </si>
  <si>
    <t>Hours per day</t>
  </si>
  <si>
    <t>O&amp;E13</t>
  </si>
  <si>
    <t>O&amp;E14</t>
  </si>
  <si>
    <t>O&amp;E15</t>
  </si>
  <si>
    <t>O&amp;E16</t>
  </si>
  <si>
    <t>O&amp;E17</t>
  </si>
  <si>
    <t>O&amp;E18</t>
  </si>
  <si>
    <t>O&amp;E19</t>
  </si>
  <si>
    <t>O&amp;E20</t>
  </si>
  <si>
    <t>F9</t>
  </si>
  <si>
    <t>F10</t>
  </si>
  <si>
    <t>F11</t>
  </si>
  <si>
    <t>F12</t>
  </si>
  <si>
    <t>F13</t>
  </si>
  <si>
    <t>F14</t>
  </si>
  <si>
    <t>F15</t>
  </si>
  <si>
    <t>F16</t>
  </si>
  <si>
    <t>F17</t>
  </si>
  <si>
    <t>F18</t>
  </si>
  <si>
    <t>F19</t>
  </si>
  <si>
    <t>F20</t>
  </si>
  <si>
    <t>Recreational units:</t>
  </si>
  <si>
    <t>Duration</t>
  </si>
  <si>
    <t>Hearing protection</t>
  </si>
  <si>
    <t>Level</t>
  </si>
  <si>
    <t>R1</t>
  </si>
  <si>
    <t>R2</t>
  </si>
  <si>
    <t>R3</t>
  </si>
  <si>
    <t>R4</t>
  </si>
  <si>
    <t>R5</t>
  </si>
  <si>
    <t>R6</t>
  </si>
  <si>
    <t>R7</t>
  </si>
  <si>
    <t>R8</t>
  </si>
  <si>
    <t>R9</t>
  </si>
  <si>
    <t>R10</t>
  </si>
  <si>
    <t>R11</t>
  </si>
  <si>
    <t>R12</t>
  </si>
  <si>
    <t>R13</t>
  </si>
  <si>
    <t>R14</t>
  </si>
  <si>
    <t>R15</t>
  </si>
  <si>
    <t>R16</t>
  </si>
  <si>
    <t>R17</t>
  </si>
  <si>
    <t>R18</t>
  </si>
  <si>
    <t>R19</t>
  </si>
  <si>
    <t>R20</t>
  </si>
  <si>
    <t>Category A:  Recreational noise exposure</t>
  </si>
  <si>
    <t>Category B:  Occupational and educational noise exposure</t>
  </si>
  <si>
    <t>Occupational and educational units:</t>
  </si>
  <si>
    <t>Low calibre (.22 or .17) rifle?</t>
  </si>
  <si>
    <t>Estimated attenuation (dB)</t>
  </si>
  <si>
    <t xml:space="preserve">     NESI Version 1, May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</si>
</sst>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 tint="-0.49998474074526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5FFFB"/>
        <bgColor indexed="64"/>
      </patternFill>
    </fill>
    <fill>
      <patternFill patternType="solid">
        <fgColor rgb="FFDAEEFC"/>
        <bgColor indexed="64"/>
      </patternFill>
    </fill>
    <fill>
      <patternFill patternType="solid">
        <fgColor rgb="FFE4DFFF"/>
        <bgColor indexed="64"/>
      </patternFill>
    </fill>
    <fill>
      <patternFill patternType="solid">
        <fgColor rgb="FFD4B3FF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9">
    <xf numFmtId="0" fontId="0" fillId="0" borderId="0" xfId="0"/>
    <xf numFmtId="0" fontId="0" fillId="0" borderId="2" xfId="0" applyBorder="1" applyAlignment="1" applyProtection="1">
      <alignment vertical="center"/>
    </xf>
    <xf numFmtId="0" fontId="0" fillId="0" borderId="3" xfId="0" applyBorder="1" applyAlignment="1" applyProtection="1">
      <alignment vertical="center"/>
    </xf>
    <xf numFmtId="0" fontId="0" fillId="0" borderId="4" xfId="0" applyBorder="1" applyAlignment="1" applyProtection="1">
      <alignment vertical="center"/>
    </xf>
    <xf numFmtId="0" fontId="0" fillId="0" borderId="5" xfId="0" applyBorder="1" applyAlignment="1" applyProtection="1">
      <alignment vertical="center"/>
    </xf>
    <xf numFmtId="0" fontId="1" fillId="0" borderId="25" xfId="0" applyFont="1" applyBorder="1" applyAlignment="1" applyProtection="1">
      <alignment vertical="center"/>
    </xf>
    <xf numFmtId="0" fontId="1" fillId="0" borderId="31" xfId="0" applyFont="1" applyBorder="1" applyAlignment="1" applyProtection="1">
      <alignment vertical="center"/>
    </xf>
    <xf numFmtId="0" fontId="1" fillId="0" borderId="7" xfId="0" applyFont="1" applyBorder="1" applyAlignment="1" applyProtection="1">
      <alignment vertical="center"/>
    </xf>
    <xf numFmtId="0" fontId="1" fillId="0" borderId="14" xfId="0" applyFont="1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0" fillId="0" borderId="0" xfId="0" applyFill="1" applyBorder="1" applyAlignment="1" applyProtection="1">
      <alignment vertical="center"/>
    </xf>
    <xf numFmtId="0" fontId="1" fillId="0" borderId="29" xfId="0" applyFont="1" applyBorder="1" applyAlignment="1" applyProtection="1">
      <alignment horizontal="center" vertical="center"/>
    </xf>
    <xf numFmtId="0" fontId="1" fillId="0" borderId="30" xfId="0" applyFont="1" applyBorder="1" applyAlignment="1" applyProtection="1">
      <alignment horizontal="center" vertical="center"/>
    </xf>
    <xf numFmtId="0" fontId="1" fillId="0" borderId="31" xfId="0" applyFont="1" applyBorder="1" applyAlignment="1" applyProtection="1">
      <alignment horizontal="center" vertical="center"/>
    </xf>
    <xf numFmtId="0" fontId="1" fillId="0" borderId="28" xfId="0" applyFont="1" applyBorder="1" applyAlignment="1" applyProtection="1">
      <alignment horizontal="center" vertical="center"/>
    </xf>
    <xf numFmtId="0" fontId="0" fillId="0" borderId="0" xfId="0" applyBorder="1" applyAlignment="1" applyProtection="1">
      <alignment vertical="center"/>
    </xf>
    <xf numFmtId="0" fontId="0" fillId="0" borderId="0" xfId="0" applyProtection="1"/>
    <xf numFmtId="0" fontId="0" fillId="0" borderId="2" xfId="0" applyBorder="1" applyProtection="1"/>
    <xf numFmtId="0" fontId="1" fillId="0" borderId="27" xfId="0" applyFont="1" applyFill="1" applyBorder="1" applyAlignment="1" applyProtection="1">
      <alignment horizontal="center" vertical="center"/>
    </xf>
    <xf numFmtId="0" fontId="1" fillId="0" borderId="30" xfId="0" applyFont="1" applyFill="1" applyBorder="1" applyAlignment="1" applyProtection="1">
      <alignment horizontal="center" vertical="center"/>
    </xf>
    <xf numFmtId="0" fontId="1" fillId="0" borderId="31" xfId="0" applyFont="1" applyFill="1" applyBorder="1" applyAlignment="1" applyProtection="1">
      <alignment horizontal="center" vertical="center"/>
    </xf>
    <xf numFmtId="0" fontId="1" fillId="0" borderId="44" xfId="0" applyFont="1" applyFill="1" applyBorder="1" applyAlignment="1" applyProtection="1">
      <alignment horizontal="center" vertical="center"/>
    </xf>
    <xf numFmtId="0" fontId="1" fillId="0" borderId="29" xfId="0" applyFont="1" applyFill="1" applyBorder="1" applyAlignment="1" applyProtection="1">
      <alignment horizontal="center" vertical="center"/>
    </xf>
    <xf numFmtId="0" fontId="1" fillId="0" borderId="33" xfId="0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vertical="center"/>
    </xf>
    <xf numFmtId="0" fontId="1" fillId="0" borderId="35" xfId="0" applyFont="1" applyFill="1" applyBorder="1" applyAlignment="1" applyProtection="1">
      <alignment vertical="center"/>
    </xf>
    <xf numFmtId="0" fontId="0" fillId="0" borderId="27" xfId="0" applyBorder="1" applyAlignment="1" applyProtection="1">
      <alignment horizontal="center" vertical="center" wrapText="1"/>
      <protection locked="0"/>
    </xf>
    <xf numFmtId="0" fontId="0" fillId="0" borderId="30" xfId="0" applyBorder="1" applyAlignment="1" applyProtection="1">
      <alignment horizontal="center" vertical="center" wrapText="1"/>
      <protection locked="0"/>
    </xf>
    <xf numFmtId="0" fontId="0" fillId="0" borderId="29" xfId="0" applyBorder="1" applyAlignment="1" applyProtection="1">
      <alignment horizontal="center" vertical="center" wrapText="1"/>
      <protection locked="0"/>
    </xf>
    <xf numFmtId="0" fontId="0" fillId="0" borderId="28" xfId="0" applyBorder="1" applyAlignment="1" applyProtection="1">
      <alignment horizontal="center" vertical="center" wrapText="1"/>
      <protection locked="0"/>
    </xf>
    <xf numFmtId="0" fontId="0" fillId="0" borderId="9" xfId="0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21" xfId="0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0" borderId="6" xfId="0" applyBorder="1" applyAlignment="1" applyProtection="1">
      <alignment horizontal="center" vertical="center" wrapText="1"/>
      <protection locked="0"/>
    </xf>
    <xf numFmtId="0" fontId="0" fillId="0" borderId="43" xfId="0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horizontal="center" vertical="center" wrapText="1"/>
      <protection locked="0"/>
    </xf>
    <xf numFmtId="0" fontId="0" fillId="0" borderId="12" xfId="0" applyFill="1" applyBorder="1" applyAlignment="1" applyProtection="1">
      <alignment horizontal="center" vertical="center" wrapText="1"/>
      <protection locked="0"/>
    </xf>
    <xf numFmtId="0" fontId="0" fillId="0" borderId="6" xfId="0" applyFill="1" applyBorder="1" applyAlignment="1" applyProtection="1">
      <alignment horizontal="center" vertical="center" wrapText="1"/>
      <protection locked="0"/>
    </xf>
    <xf numFmtId="0" fontId="0" fillId="0" borderId="43" xfId="0" applyFill="1" applyBorder="1" applyAlignment="1" applyProtection="1">
      <alignment horizontal="center" vertical="center" wrapText="1"/>
      <protection locked="0"/>
    </xf>
    <xf numFmtId="0" fontId="0" fillId="0" borderId="13" xfId="0" applyFill="1" applyBorder="1" applyAlignment="1" applyProtection="1">
      <alignment horizontal="center" vertical="center" wrapText="1"/>
      <protection locked="0"/>
    </xf>
    <xf numFmtId="0" fontId="0" fillId="0" borderId="7" xfId="0" applyBorder="1" applyAlignment="1" applyProtection="1">
      <alignment horizontal="center" vertical="center" wrapText="1"/>
      <protection locked="0"/>
    </xf>
    <xf numFmtId="0" fontId="0" fillId="0" borderId="15" xfId="0" applyBorder="1" applyAlignment="1" applyProtection="1">
      <alignment horizontal="center" vertical="center" wrapText="1"/>
      <protection locked="0"/>
    </xf>
    <xf numFmtId="0" fontId="0" fillId="0" borderId="8" xfId="0" applyBorder="1" applyAlignment="1" applyProtection="1">
      <alignment horizontal="center" vertical="center" wrapText="1"/>
      <protection locked="0"/>
    </xf>
    <xf numFmtId="0" fontId="0" fillId="0" borderId="14" xfId="0" applyBorder="1" applyAlignment="1" applyProtection="1">
      <alignment horizontal="center" vertical="center" wrapText="1"/>
      <protection locked="0"/>
    </xf>
    <xf numFmtId="0" fontId="0" fillId="0" borderId="22" xfId="0" applyBorder="1" applyAlignment="1" applyProtection="1">
      <alignment horizontal="center" vertical="center" wrapText="1"/>
      <protection locked="0"/>
    </xf>
    <xf numFmtId="0" fontId="0" fillId="0" borderId="16" xfId="0" applyBorder="1" applyAlignment="1" applyProtection="1">
      <alignment horizontal="center" vertical="center" wrapText="1"/>
      <protection locked="0"/>
    </xf>
    <xf numFmtId="0" fontId="0" fillId="0" borderId="32" xfId="0" applyBorder="1" applyAlignment="1" applyProtection="1">
      <alignment horizontal="center" vertical="center" wrapText="1"/>
      <protection locked="0"/>
    </xf>
    <xf numFmtId="0" fontId="0" fillId="0" borderId="44" xfId="0" applyBorder="1" applyAlignment="1" applyProtection="1">
      <alignment horizontal="center" vertical="center" wrapText="1"/>
      <protection locked="0"/>
    </xf>
    <xf numFmtId="0" fontId="0" fillId="0" borderId="31" xfId="0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vertical="center"/>
    </xf>
    <xf numFmtId="0" fontId="0" fillId="0" borderId="38" xfId="0" applyBorder="1" applyAlignment="1" applyProtection="1">
      <alignment horizontal="center" vertical="center" wrapText="1"/>
      <protection locked="0"/>
    </xf>
    <xf numFmtId="0" fontId="1" fillId="0" borderId="27" xfId="0" applyFont="1" applyBorder="1" applyAlignment="1" applyProtection="1">
      <alignment horizontal="center" vertical="center"/>
    </xf>
    <xf numFmtId="0" fontId="2" fillId="2" borderId="7" xfId="0" applyFont="1" applyFill="1" applyBorder="1" applyAlignment="1" applyProtection="1">
      <alignment horizontal="right" vertical="center" wrapText="1"/>
      <protection locked="0"/>
    </xf>
    <xf numFmtId="0" fontId="2" fillId="2" borderId="6" xfId="0" applyFont="1" applyFill="1" applyBorder="1" applyAlignment="1" applyProtection="1">
      <alignment horizontal="right" vertical="center" wrapText="1"/>
      <protection locked="0"/>
    </xf>
    <xf numFmtId="0" fontId="2" fillId="2" borderId="0" xfId="0" applyFont="1" applyFill="1" applyBorder="1" applyAlignment="1" applyProtection="1">
      <alignment horizontal="right" vertical="center" wrapText="1"/>
      <protection locked="0"/>
    </xf>
    <xf numFmtId="0" fontId="2" fillId="2" borderId="13" xfId="0" applyFont="1" applyFill="1" applyBorder="1" applyAlignment="1" applyProtection="1">
      <alignment horizontal="right" vertical="center" wrapText="1"/>
      <protection locked="0"/>
    </xf>
    <xf numFmtId="164" fontId="0" fillId="3" borderId="23" xfId="0" applyNumberFormat="1" applyFill="1" applyBorder="1" applyAlignment="1" applyProtection="1">
      <alignment horizontal="center" vertical="center"/>
    </xf>
    <xf numFmtId="164" fontId="0" fillId="3" borderId="24" xfId="0" applyNumberFormat="1" applyFill="1" applyBorder="1" applyAlignment="1" applyProtection="1">
      <alignment horizontal="center" vertical="center"/>
    </xf>
    <xf numFmtId="0" fontId="0" fillId="0" borderId="0" xfId="0" applyAlignment="1" applyProtection="1">
      <alignment vertical="center" wrapText="1"/>
    </xf>
    <xf numFmtId="0" fontId="1" fillId="0" borderId="35" xfId="0" applyFont="1" applyBorder="1" applyAlignment="1" applyProtection="1">
      <alignment vertical="center"/>
    </xf>
    <xf numFmtId="0" fontId="1" fillId="0" borderId="30" xfId="0" applyFont="1" applyBorder="1" applyAlignment="1" applyProtection="1">
      <alignment horizontal="center" vertical="center"/>
      <protection locked="0"/>
    </xf>
    <xf numFmtId="0" fontId="1" fillId="0" borderId="31" xfId="0" applyFont="1" applyBorder="1" applyAlignment="1" applyProtection="1">
      <alignment horizontal="center" vertical="center"/>
      <protection locked="0"/>
    </xf>
    <xf numFmtId="0" fontId="1" fillId="0" borderId="29" xfId="0" applyFont="1" applyBorder="1" applyAlignment="1" applyProtection="1">
      <alignment horizontal="center" vertical="center"/>
      <protection locked="0"/>
    </xf>
    <xf numFmtId="0" fontId="1" fillId="0" borderId="28" xfId="0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 applyProtection="1">
      <alignment vertical="center"/>
    </xf>
    <xf numFmtId="0" fontId="1" fillId="0" borderId="39" xfId="0" applyFont="1" applyBorder="1" applyAlignment="1" applyProtection="1">
      <alignment vertical="center"/>
    </xf>
    <xf numFmtId="0" fontId="1" fillId="0" borderId="18" xfId="0" applyFont="1" applyBorder="1" applyAlignment="1" applyProtection="1">
      <alignment horizontal="center" vertical="center"/>
      <protection locked="0"/>
    </xf>
    <xf numFmtId="0" fontId="0" fillId="4" borderId="12" xfId="0" applyFill="1" applyBorder="1" applyAlignment="1" applyProtection="1">
      <alignment horizontal="center" vertical="center"/>
    </xf>
    <xf numFmtId="0" fontId="0" fillId="4" borderId="6" xfId="0" applyFill="1" applyBorder="1" applyAlignment="1" applyProtection="1">
      <alignment horizontal="center" vertical="center"/>
    </xf>
    <xf numFmtId="0" fontId="0" fillId="4" borderId="43" xfId="0" applyFill="1" applyBorder="1" applyAlignment="1" applyProtection="1">
      <alignment horizontal="center" vertical="center"/>
    </xf>
    <xf numFmtId="0" fontId="0" fillId="4" borderId="13" xfId="0" applyFill="1" applyBorder="1" applyAlignment="1" applyProtection="1">
      <alignment horizontal="center" vertical="center"/>
    </xf>
    <xf numFmtId="164" fontId="0" fillId="4" borderId="27" xfId="0" applyNumberFormat="1" applyFill="1" applyBorder="1" applyAlignment="1" applyProtection="1">
      <alignment horizontal="center" vertical="center"/>
    </xf>
    <xf numFmtId="164" fontId="0" fillId="4" borderId="30" xfId="0" applyNumberFormat="1" applyFill="1" applyBorder="1" applyAlignment="1" applyProtection="1">
      <alignment horizontal="center" vertical="center"/>
    </xf>
    <xf numFmtId="164" fontId="0" fillId="4" borderId="29" xfId="0" applyNumberFormat="1" applyFill="1" applyBorder="1" applyAlignment="1" applyProtection="1">
      <alignment horizontal="center" vertical="center"/>
    </xf>
    <xf numFmtId="164" fontId="0" fillId="4" borderId="28" xfId="0" applyNumberFormat="1" applyFill="1" applyBorder="1" applyAlignment="1" applyProtection="1">
      <alignment horizontal="center" vertical="center"/>
    </xf>
    <xf numFmtId="0" fontId="1" fillId="4" borderId="30" xfId="0" applyFont="1" applyFill="1" applyBorder="1" applyAlignment="1" applyProtection="1">
      <alignment horizontal="center" vertical="center" wrapText="1"/>
    </xf>
    <xf numFmtId="0" fontId="1" fillId="4" borderId="38" xfId="0" applyFont="1" applyFill="1" applyBorder="1" applyAlignment="1" applyProtection="1">
      <alignment horizontal="center" vertical="center" wrapText="1"/>
    </xf>
    <xf numFmtId="164" fontId="0" fillId="5" borderId="18" xfId="0" applyNumberFormat="1" applyFill="1" applyBorder="1" applyAlignment="1" applyProtection="1">
      <alignment horizontal="center" vertical="center"/>
    </xf>
    <xf numFmtId="164" fontId="0" fillId="5" borderId="19" xfId="0" applyNumberFormat="1" applyFill="1" applyBorder="1" applyAlignment="1" applyProtection="1">
      <alignment horizontal="center" vertical="center"/>
    </xf>
    <xf numFmtId="164" fontId="0" fillId="5" borderId="20" xfId="0" applyNumberFormat="1" applyFill="1" applyBorder="1" applyAlignment="1" applyProtection="1">
      <alignment horizontal="center" vertical="center"/>
    </xf>
    <xf numFmtId="164" fontId="0" fillId="5" borderId="39" xfId="0" applyNumberFormat="1" applyFill="1" applyBorder="1" applyAlignment="1" applyProtection="1">
      <alignment horizontal="center" vertical="center"/>
    </xf>
    <xf numFmtId="164" fontId="0" fillId="5" borderId="45" xfId="0" applyNumberFormat="1" applyFill="1" applyBorder="1" applyAlignment="1" applyProtection="1">
      <alignment horizontal="center" vertical="center"/>
    </xf>
    <xf numFmtId="164" fontId="0" fillId="6" borderId="1" xfId="0" applyNumberFormat="1" applyFill="1" applyBorder="1" applyAlignment="1" applyProtection="1">
      <alignment horizontal="center" vertical="center"/>
    </xf>
    <xf numFmtId="0" fontId="0" fillId="0" borderId="39" xfId="0" applyBorder="1" applyAlignment="1" applyProtection="1">
      <alignment vertical="center"/>
    </xf>
    <xf numFmtId="0" fontId="5" fillId="0" borderId="0" xfId="0" applyFont="1" applyAlignment="1" applyProtection="1">
      <alignment horizontal="left" vertical="center"/>
    </xf>
    <xf numFmtId="0" fontId="1" fillId="0" borderId="0" xfId="0" applyFont="1" applyBorder="1" applyAlignment="1" applyProtection="1">
      <alignment horizontal="center" vertical="center"/>
    </xf>
    <xf numFmtId="0" fontId="1" fillId="0" borderId="3" xfId="0" applyFont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1" fillId="5" borderId="17" xfId="0" applyFont="1" applyFill="1" applyBorder="1" applyAlignment="1" applyProtection="1">
      <alignment horizontal="center" vertical="center"/>
    </xf>
    <xf numFmtId="0" fontId="1" fillId="5" borderId="26" xfId="0" applyFont="1" applyFill="1" applyBorder="1" applyAlignment="1" applyProtection="1">
      <alignment horizontal="center" vertical="center"/>
    </xf>
    <xf numFmtId="0" fontId="1" fillId="3" borderId="32" xfId="0" applyFont="1" applyFill="1" applyBorder="1" applyAlignment="1" applyProtection="1">
      <alignment horizontal="center" vertical="center"/>
    </xf>
    <xf numFmtId="0" fontId="1" fillId="3" borderId="44" xfId="0" applyFont="1" applyFill="1" applyBorder="1" applyAlignment="1" applyProtection="1">
      <alignment horizontal="center" vertical="center"/>
    </xf>
    <xf numFmtId="0" fontId="1" fillId="3" borderId="40" xfId="0" applyFont="1" applyFill="1" applyBorder="1" applyAlignment="1" applyProtection="1">
      <alignment horizontal="center" vertical="center"/>
    </xf>
    <xf numFmtId="0" fontId="1" fillId="3" borderId="42" xfId="0" applyFont="1" applyFill="1" applyBorder="1" applyAlignment="1" applyProtection="1">
      <alignment horizontal="center" vertical="center"/>
    </xf>
    <xf numFmtId="0" fontId="3" fillId="5" borderId="40" xfId="0" applyFont="1" applyFill="1" applyBorder="1" applyAlignment="1" applyProtection="1">
      <alignment horizontal="left" vertical="center" indent="3"/>
    </xf>
    <xf numFmtId="0" fontId="1" fillId="5" borderId="41" xfId="0" applyFont="1" applyFill="1" applyBorder="1" applyAlignment="1" applyProtection="1">
      <alignment horizontal="left" vertical="center" indent="3"/>
    </xf>
    <xf numFmtId="0" fontId="1" fillId="5" borderId="42" xfId="0" applyFont="1" applyFill="1" applyBorder="1" applyAlignment="1" applyProtection="1">
      <alignment horizontal="left" vertical="center" indent="3"/>
    </xf>
    <xf numFmtId="0" fontId="3" fillId="5" borderId="41" xfId="0" applyFont="1" applyFill="1" applyBorder="1" applyAlignment="1" applyProtection="1">
      <alignment horizontal="left" vertical="center" indent="3"/>
    </xf>
    <xf numFmtId="0" fontId="3" fillId="5" borderId="42" xfId="0" applyFont="1" applyFill="1" applyBorder="1" applyAlignment="1" applyProtection="1">
      <alignment horizontal="left" vertical="center" indent="3"/>
    </xf>
    <xf numFmtId="0" fontId="1" fillId="5" borderId="36" xfId="0" applyFont="1" applyFill="1" applyBorder="1" applyAlignment="1" applyProtection="1">
      <alignment horizontal="center" vertical="center"/>
    </xf>
    <xf numFmtId="0" fontId="1" fillId="4" borderId="37" xfId="0" applyFont="1" applyFill="1" applyBorder="1" applyAlignment="1" applyProtection="1">
      <alignment horizontal="center" vertical="center" wrapText="1"/>
    </xf>
    <xf numFmtId="0" fontId="1" fillId="4" borderId="38" xfId="0" applyFont="1" applyFill="1" applyBorder="1" applyAlignment="1" applyProtection="1">
      <alignment horizontal="center" vertical="center" wrapText="1"/>
    </xf>
    <xf numFmtId="0" fontId="1" fillId="4" borderId="6" xfId="0" applyFont="1" applyFill="1" applyBorder="1" applyAlignment="1" applyProtection="1">
      <alignment horizontal="center" vertical="center" wrapText="1"/>
    </xf>
    <xf numFmtId="0" fontId="1" fillId="4" borderId="8" xfId="0" applyFont="1" applyFill="1" applyBorder="1" applyAlignment="1" applyProtection="1">
      <alignment horizontal="center" vertical="center" wrapText="1"/>
    </xf>
    <xf numFmtId="0" fontId="1" fillId="4" borderId="10" xfId="0" applyFont="1" applyFill="1" applyBorder="1" applyAlignment="1" applyProtection="1">
      <alignment horizontal="center" vertical="center" wrapText="1"/>
    </xf>
    <xf numFmtId="0" fontId="1" fillId="4" borderId="30" xfId="0" applyFont="1" applyFill="1" applyBorder="1" applyAlignment="1" applyProtection="1">
      <alignment horizontal="center" vertical="center" wrapText="1"/>
    </xf>
    <xf numFmtId="0" fontId="1" fillId="4" borderId="34" xfId="0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4DFFF"/>
      <color rgb="FFD4B3FF"/>
      <color rgb="FFDCC9FF"/>
      <color rgb="FFDAEEFC"/>
      <color rgb="FFDAEEFF"/>
      <color rgb="FFD5F2FF"/>
      <color rgb="FFD5F4FF"/>
      <color rgb="FFD5ECFF"/>
      <color rgb="FFEEE5FF"/>
      <color rgb="FFD5FF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checked="Checked" fmlaLink="$D$30" lockText="1" noThreeD="1"/>
</file>

<file path=xl/ctrlProps/ctrlProp10.xml><?xml version="1.0" encoding="utf-8"?>
<formControlPr xmlns="http://schemas.microsoft.com/office/spreadsheetml/2009/9/main" objectType="CheckBox" fmlaLink="$M$30" lockText="1" noThreeD="1"/>
</file>

<file path=xl/ctrlProps/ctrlProp11.xml><?xml version="1.0" encoding="utf-8"?>
<formControlPr xmlns="http://schemas.microsoft.com/office/spreadsheetml/2009/9/main" objectType="CheckBox" fmlaLink="$N$30" lockText="1" noThreeD="1"/>
</file>

<file path=xl/ctrlProps/ctrlProp12.xml><?xml version="1.0" encoding="utf-8"?>
<formControlPr xmlns="http://schemas.microsoft.com/office/spreadsheetml/2009/9/main" objectType="CheckBox" fmlaLink="$O$30" lockText="1" noThreeD="1"/>
</file>

<file path=xl/ctrlProps/ctrlProp13.xml><?xml version="1.0" encoding="utf-8"?>
<formControlPr xmlns="http://schemas.microsoft.com/office/spreadsheetml/2009/9/main" objectType="CheckBox" fmlaLink="$P$30" lockText="1" noThreeD="1"/>
</file>

<file path=xl/ctrlProps/ctrlProp14.xml><?xml version="1.0" encoding="utf-8"?>
<formControlPr xmlns="http://schemas.microsoft.com/office/spreadsheetml/2009/9/main" objectType="CheckBox" fmlaLink="$Q$30" lockText="1" noThreeD="1"/>
</file>

<file path=xl/ctrlProps/ctrlProp15.xml><?xml version="1.0" encoding="utf-8"?>
<formControlPr xmlns="http://schemas.microsoft.com/office/spreadsheetml/2009/9/main" objectType="CheckBox" fmlaLink="$R$30" lockText="1" noThreeD="1"/>
</file>

<file path=xl/ctrlProps/ctrlProp16.xml><?xml version="1.0" encoding="utf-8"?>
<formControlPr xmlns="http://schemas.microsoft.com/office/spreadsheetml/2009/9/main" objectType="CheckBox" fmlaLink="$S$30" lockText="1" noThreeD="1"/>
</file>

<file path=xl/ctrlProps/ctrlProp17.xml><?xml version="1.0" encoding="utf-8"?>
<formControlPr xmlns="http://schemas.microsoft.com/office/spreadsheetml/2009/9/main" objectType="CheckBox" fmlaLink="$T$30" lockText="1" noThreeD="1"/>
</file>

<file path=xl/ctrlProps/ctrlProp18.xml><?xml version="1.0" encoding="utf-8"?>
<formControlPr xmlns="http://schemas.microsoft.com/office/spreadsheetml/2009/9/main" objectType="CheckBox" fmlaLink="$U$30" lockText="1" noThreeD="1"/>
</file>

<file path=xl/ctrlProps/ctrlProp19.xml><?xml version="1.0" encoding="utf-8"?>
<formControlPr xmlns="http://schemas.microsoft.com/office/spreadsheetml/2009/9/main" objectType="CheckBox" fmlaLink="$V$30" lockText="1" noThreeD="1"/>
</file>

<file path=xl/ctrlProps/ctrlProp2.xml><?xml version="1.0" encoding="utf-8"?>
<formControlPr xmlns="http://schemas.microsoft.com/office/spreadsheetml/2009/9/main" objectType="CheckBox" fmlaLink="$E$30" lockText="1" noThreeD="1"/>
</file>

<file path=xl/ctrlProps/ctrlProp20.xml><?xml version="1.0" encoding="utf-8"?>
<formControlPr xmlns="http://schemas.microsoft.com/office/spreadsheetml/2009/9/main" objectType="CheckBox" fmlaLink="$C$30" lockText="1" noThreeD="1"/>
</file>

<file path=xl/ctrlProps/ctrlProp3.xml><?xml version="1.0" encoding="utf-8"?>
<formControlPr xmlns="http://schemas.microsoft.com/office/spreadsheetml/2009/9/main" objectType="CheckBox" fmlaLink="$F$30" lockText="1" noThreeD="1"/>
</file>

<file path=xl/ctrlProps/ctrlProp4.xml><?xml version="1.0" encoding="utf-8"?>
<formControlPr xmlns="http://schemas.microsoft.com/office/spreadsheetml/2009/9/main" objectType="CheckBox" fmlaLink="$G$30" lockText="1" noThreeD="1"/>
</file>

<file path=xl/ctrlProps/ctrlProp5.xml><?xml version="1.0" encoding="utf-8"?>
<formControlPr xmlns="http://schemas.microsoft.com/office/spreadsheetml/2009/9/main" objectType="CheckBox" fmlaLink="$H$30" lockText="1" noThreeD="1"/>
</file>

<file path=xl/ctrlProps/ctrlProp6.xml><?xml version="1.0" encoding="utf-8"?>
<formControlPr xmlns="http://schemas.microsoft.com/office/spreadsheetml/2009/9/main" objectType="CheckBox" fmlaLink="$I$30" lockText="1" noThreeD="1"/>
</file>

<file path=xl/ctrlProps/ctrlProp7.xml><?xml version="1.0" encoding="utf-8"?>
<formControlPr xmlns="http://schemas.microsoft.com/office/spreadsheetml/2009/9/main" objectType="CheckBox" fmlaLink="$J$30" lockText="1" noThreeD="1"/>
</file>

<file path=xl/ctrlProps/ctrlProp8.xml><?xml version="1.0" encoding="utf-8"?>
<formControlPr xmlns="http://schemas.microsoft.com/office/spreadsheetml/2009/9/main" objectType="CheckBox" fmlaLink="$K$30" lockText="1" noThreeD="1"/>
</file>

<file path=xl/ctrlProps/ctrlProp9.xml><?xml version="1.0" encoding="utf-8"?>
<formControlPr xmlns="http://schemas.microsoft.com/office/spreadsheetml/2009/9/main" objectType="CheckBox" fmlaLink="$L$30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28</xdr:row>
          <xdr:rowOff>171450</xdr:rowOff>
        </xdr:from>
        <xdr:to>
          <xdr:col>3</xdr:col>
          <xdr:colOff>228600</xdr:colOff>
          <xdr:row>30</xdr:row>
          <xdr:rowOff>9525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28</xdr:row>
          <xdr:rowOff>180975</xdr:rowOff>
        </xdr:from>
        <xdr:to>
          <xdr:col>4</xdr:col>
          <xdr:colOff>228600</xdr:colOff>
          <xdr:row>30</xdr:row>
          <xdr:rowOff>19050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28</xdr:row>
          <xdr:rowOff>180975</xdr:rowOff>
        </xdr:from>
        <xdr:to>
          <xdr:col>5</xdr:col>
          <xdr:colOff>228600</xdr:colOff>
          <xdr:row>30</xdr:row>
          <xdr:rowOff>19050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28</xdr:row>
          <xdr:rowOff>180975</xdr:rowOff>
        </xdr:from>
        <xdr:to>
          <xdr:col>6</xdr:col>
          <xdr:colOff>228600</xdr:colOff>
          <xdr:row>30</xdr:row>
          <xdr:rowOff>19050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28</xdr:row>
          <xdr:rowOff>171450</xdr:rowOff>
        </xdr:from>
        <xdr:to>
          <xdr:col>7</xdr:col>
          <xdr:colOff>228600</xdr:colOff>
          <xdr:row>30</xdr:row>
          <xdr:rowOff>9525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28</xdr:row>
          <xdr:rowOff>180975</xdr:rowOff>
        </xdr:from>
        <xdr:to>
          <xdr:col>8</xdr:col>
          <xdr:colOff>228600</xdr:colOff>
          <xdr:row>30</xdr:row>
          <xdr:rowOff>19050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28</xdr:row>
          <xdr:rowOff>171450</xdr:rowOff>
        </xdr:from>
        <xdr:to>
          <xdr:col>9</xdr:col>
          <xdr:colOff>238125</xdr:colOff>
          <xdr:row>30</xdr:row>
          <xdr:rowOff>9525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28</xdr:row>
          <xdr:rowOff>180975</xdr:rowOff>
        </xdr:from>
        <xdr:to>
          <xdr:col>10</xdr:col>
          <xdr:colOff>228600</xdr:colOff>
          <xdr:row>30</xdr:row>
          <xdr:rowOff>19050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28</xdr:row>
          <xdr:rowOff>180975</xdr:rowOff>
        </xdr:from>
        <xdr:to>
          <xdr:col>11</xdr:col>
          <xdr:colOff>228600</xdr:colOff>
          <xdr:row>30</xdr:row>
          <xdr:rowOff>19050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28</xdr:row>
          <xdr:rowOff>180975</xdr:rowOff>
        </xdr:from>
        <xdr:to>
          <xdr:col>12</xdr:col>
          <xdr:colOff>228600</xdr:colOff>
          <xdr:row>30</xdr:row>
          <xdr:rowOff>19050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28</xdr:row>
          <xdr:rowOff>180975</xdr:rowOff>
        </xdr:from>
        <xdr:to>
          <xdr:col>13</xdr:col>
          <xdr:colOff>228600</xdr:colOff>
          <xdr:row>30</xdr:row>
          <xdr:rowOff>19050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28</xdr:row>
          <xdr:rowOff>171450</xdr:rowOff>
        </xdr:from>
        <xdr:to>
          <xdr:col>14</xdr:col>
          <xdr:colOff>228600</xdr:colOff>
          <xdr:row>30</xdr:row>
          <xdr:rowOff>9525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28</xdr:row>
          <xdr:rowOff>180975</xdr:rowOff>
        </xdr:from>
        <xdr:to>
          <xdr:col>15</xdr:col>
          <xdr:colOff>228600</xdr:colOff>
          <xdr:row>30</xdr:row>
          <xdr:rowOff>19050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28</xdr:row>
          <xdr:rowOff>180975</xdr:rowOff>
        </xdr:from>
        <xdr:to>
          <xdr:col>16</xdr:col>
          <xdr:colOff>228600</xdr:colOff>
          <xdr:row>30</xdr:row>
          <xdr:rowOff>19050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552450</xdr:colOff>
          <xdr:row>28</xdr:row>
          <xdr:rowOff>180975</xdr:rowOff>
        </xdr:from>
        <xdr:to>
          <xdr:col>17</xdr:col>
          <xdr:colOff>228600</xdr:colOff>
          <xdr:row>30</xdr:row>
          <xdr:rowOff>19050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9525</xdr:colOff>
          <xdr:row>28</xdr:row>
          <xdr:rowOff>180975</xdr:rowOff>
        </xdr:from>
        <xdr:to>
          <xdr:col>18</xdr:col>
          <xdr:colOff>238125</xdr:colOff>
          <xdr:row>30</xdr:row>
          <xdr:rowOff>19050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28</xdr:row>
          <xdr:rowOff>180975</xdr:rowOff>
        </xdr:from>
        <xdr:to>
          <xdr:col>19</xdr:col>
          <xdr:colOff>228600</xdr:colOff>
          <xdr:row>30</xdr:row>
          <xdr:rowOff>19050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28</xdr:row>
          <xdr:rowOff>180975</xdr:rowOff>
        </xdr:from>
        <xdr:to>
          <xdr:col>20</xdr:col>
          <xdr:colOff>228600</xdr:colOff>
          <xdr:row>30</xdr:row>
          <xdr:rowOff>19050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28</xdr:row>
          <xdr:rowOff>180975</xdr:rowOff>
        </xdr:from>
        <xdr:to>
          <xdr:col>21</xdr:col>
          <xdr:colOff>228600</xdr:colOff>
          <xdr:row>30</xdr:row>
          <xdr:rowOff>19050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1943100</xdr:colOff>
          <xdr:row>28</xdr:row>
          <xdr:rowOff>180975</xdr:rowOff>
        </xdr:from>
        <xdr:to>
          <xdr:col>2</xdr:col>
          <xdr:colOff>228600</xdr:colOff>
          <xdr:row>30</xdr:row>
          <xdr:rowOff>19050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3</xdr:col>
      <xdr:colOff>552449</xdr:colOff>
      <xdr:row>32</xdr:row>
      <xdr:rowOff>190499</xdr:rowOff>
    </xdr:from>
    <xdr:to>
      <xdr:col>22</xdr:col>
      <xdr:colOff>0</xdr:colOff>
      <xdr:row>42</xdr:row>
      <xdr:rowOff>85725</xdr:rowOff>
    </xdr:to>
    <xdr:sp macro="" textlink="">
      <xdr:nvSpPr>
        <xdr:cNvPr id="2" name="TextBox 1"/>
        <xdr:cNvSpPr txBox="1"/>
      </xdr:nvSpPr>
      <xdr:spPr>
        <a:xfrm>
          <a:off x="3752849" y="6591299"/>
          <a:ext cx="9944101" cy="1828801"/>
        </a:xfrm>
        <a:prstGeom prst="rect">
          <a:avLst/>
        </a:prstGeom>
        <a:solidFill>
          <a:srgbClr val="E4DFFF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>
              <a:latin typeface="+mn-lt"/>
            </a:rPr>
            <a:t>The example data above may be removed and replaced with data from NESI respondents. (</a:t>
          </a:r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By</a:t>
          </a:r>
          <a:r>
            <a:rPr lang="en-GB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default, cells required for data entry are editable, but the remainder are locked, to prevent accidental editing during data entry.)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GB">
            <a:effectLst/>
            <a:latin typeface="+mn-lt"/>
          </a:endParaRPr>
        </a:p>
        <a:p>
          <a:r>
            <a:rPr lang="en-GB" sz="1100" b="1">
              <a:latin typeface="+mn-lt"/>
            </a:rPr>
            <a:t>However, we advise NESI users to consider</a:t>
          </a:r>
          <a:r>
            <a:rPr lang="en-GB" sz="1100" b="1" baseline="0">
              <a:latin typeface="+mn-lt"/>
            </a:rPr>
            <a:t> </a:t>
          </a:r>
          <a:r>
            <a:rPr lang="en-GB" sz="1100" b="1">
              <a:latin typeface="+mn-lt"/>
            </a:rPr>
            <a:t>carefully whether they</a:t>
          </a:r>
          <a:r>
            <a:rPr lang="en-GB" sz="1100" b="1" baseline="0">
              <a:latin typeface="+mn-lt"/>
            </a:rPr>
            <a:t> </a:t>
          </a:r>
          <a:r>
            <a:rPr lang="en-GB" sz="1100" b="1">
              <a:latin typeface="+mn-lt"/>
            </a:rPr>
            <a:t>require an alternative structure for the storage and analysis of NESI data. </a:t>
          </a:r>
        </a:p>
        <a:p>
          <a:endParaRPr lang="en-GB" sz="1100">
            <a:latin typeface="+mn-lt"/>
          </a:endParaRPr>
        </a:p>
        <a:p>
          <a:r>
            <a:rPr lang="en-GB" sz="1100">
              <a:latin typeface="+mn-lt"/>
            </a:rPr>
            <a:t>For example, some users may wish to generate alternative units of noise exposure (e.g. energy of exposure &gt;90 dBA, or total duration of exposure &gt;100 dBA). In these</a:t>
          </a:r>
          <a:r>
            <a:rPr lang="en-GB" sz="1100" baseline="0">
              <a:latin typeface="+mn-lt"/>
            </a:rPr>
            <a:t> cases, formulae must be added to generate these units, conditional upon the sound level of each exposure.</a:t>
          </a:r>
          <a:r>
            <a:rPr lang="en-GB" sz="1100">
              <a:latin typeface="+mn-lt"/>
            </a:rPr>
            <a:t> Storage</a:t>
          </a:r>
          <a:r>
            <a:rPr lang="en-GB" sz="1100" baseline="0">
              <a:latin typeface="+mn-lt"/>
            </a:rPr>
            <a:t> of all respondents' data in a single data structure would also be preferable in these cases, so that alternate units of noise exposure may be generated for all respondents at once.</a:t>
          </a:r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</a:p>
        <a:p>
          <a:endParaRPr lang="en-GB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If a NESI user wishes</a:t>
          </a:r>
          <a:r>
            <a:rPr lang="en-GB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to unlock all cells in the above spreadsheeet, they should select "Unprotect Sheet" from the "Review" tab and enter the password "</a:t>
          </a:r>
          <a:r>
            <a:rPr lang="en-GB" sz="1100" b="1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nesi</a:t>
          </a:r>
          <a:r>
            <a:rPr lang="en-GB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".</a:t>
          </a:r>
          <a:endParaRPr lang="en-GB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Y42"/>
  <sheetViews>
    <sheetView tabSelected="1" topLeftCell="A10" zoomScaleNormal="100" workbookViewId="0">
      <selection activeCell="F5" sqref="F5"/>
    </sheetView>
  </sheetViews>
  <sheetFormatPr defaultRowHeight="15" x14ac:dyDescent="0.25"/>
  <cols>
    <col min="1" max="1" width="10.5703125" style="9" customWidth="1"/>
    <col min="2" max="2" width="29.140625" style="9" customWidth="1"/>
    <col min="3" max="53" width="8.28515625" style="9" customWidth="1"/>
    <col min="54" max="16384" width="9.140625" style="9"/>
  </cols>
  <sheetData>
    <row r="1" spans="1:25" ht="15.75" thickBot="1" x14ac:dyDescent="0.3"/>
    <row r="2" spans="1:25" ht="18.75" x14ac:dyDescent="0.25">
      <c r="A2" s="1"/>
      <c r="B2" s="2"/>
      <c r="C2" s="96" t="s">
        <v>77</v>
      </c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100"/>
      <c r="W2" s="16"/>
      <c r="X2" s="16"/>
      <c r="Y2" s="15"/>
    </row>
    <row r="3" spans="1:25" ht="15.75" thickBot="1" x14ac:dyDescent="0.3">
      <c r="A3" s="3"/>
      <c r="B3" s="4"/>
      <c r="C3" s="11" t="s">
        <v>57</v>
      </c>
      <c r="D3" s="12" t="s">
        <v>58</v>
      </c>
      <c r="E3" s="12" t="s">
        <v>59</v>
      </c>
      <c r="F3" s="12" t="s">
        <v>60</v>
      </c>
      <c r="G3" s="12" t="s">
        <v>61</v>
      </c>
      <c r="H3" s="12" t="s">
        <v>62</v>
      </c>
      <c r="I3" s="12" t="s">
        <v>63</v>
      </c>
      <c r="J3" s="12" t="s">
        <v>64</v>
      </c>
      <c r="K3" s="12" t="s">
        <v>65</v>
      </c>
      <c r="L3" s="13" t="s">
        <v>66</v>
      </c>
      <c r="M3" s="13" t="s">
        <v>67</v>
      </c>
      <c r="N3" s="12" t="s">
        <v>68</v>
      </c>
      <c r="O3" s="11" t="s">
        <v>69</v>
      </c>
      <c r="P3" s="12" t="s">
        <v>70</v>
      </c>
      <c r="Q3" s="12" t="s">
        <v>71</v>
      </c>
      <c r="R3" s="12" t="s">
        <v>72</v>
      </c>
      <c r="S3" s="12" t="s">
        <v>73</v>
      </c>
      <c r="T3" s="13" t="s">
        <v>74</v>
      </c>
      <c r="U3" s="13" t="s">
        <v>75</v>
      </c>
      <c r="V3" s="14" t="s">
        <v>76</v>
      </c>
      <c r="W3" s="16"/>
      <c r="X3" s="16"/>
    </row>
    <row r="4" spans="1:25" ht="15.75" thickBot="1" x14ac:dyDescent="0.3">
      <c r="A4" s="77" t="s">
        <v>56</v>
      </c>
      <c r="B4" s="6" t="s">
        <v>19</v>
      </c>
      <c r="C4" s="68">
        <v>93</v>
      </c>
      <c r="D4" s="62">
        <v>105</v>
      </c>
      <c r="E4" s="62">
        <v>93</v>
      </c>
      <c r="F4" s="62">
        <v>93</v>
      </c>
      <c r="G4" s="62">
        <v>99</v>
      </c>
      <c r="H4" s="62">
        <v>105</v>
      </c>
      <c r="I4" s="62">
        <v>88</v>
      </c>
      <c r="J4" s="62"/>
      <c r="K4" s="62"/>
      <c r="L4" s="63"/>
      <c r="M4" s="63"/>
      <c r="N4" s="62"/>
      <c r="O4" s="64"/>
      <c r="P4" s="62"/>
      <c r="Q4" s="62"/>
      <c r="R4" s="62"/>
      <c r="S4" s="62"/>
      <c r="T4" s="63"/>
      <c r="U4" s="63"/>
      <c r="V4" s="65"/>
      <c r="W4" s="16"/>
      <c r="X4" s="16"/>
    </row>
    <row r="5" spans="1:25" ht="15" customHeight="1" x14ac:dyDescent="0.25">
      <c r="A5" s="106" t="s">
        <v>54</v>
      </c>
      <c r="B5" s="5" t="s">
        <v>16</v>
      </c>
      <c r="C5" s="30">
        <v>4</v>
      </c>
      <c r="D5" s="31">
        <v>4</v>
      </c>
      <c r="E5" s="31">
        <v>12</v>
      </c>
      <c r="F5" s="31">
        <v>18</v>
      </c>
      <c r="G5" s="31">
        <v>18</v>
      </c>
      <c r="H5" s="31">
        <v>8</v>
      </c>
      <c r="I5" s="31">
        <v>18</v>
      </c>
      <c r="J5" s="31"/>
      <c r="K5" s="31"/>
      <c r="L5" s="31"/>
      <c r="M5" s="31"/>
      <c r="N5" s="31"/>
      <c r="O5" s="32"/>
      <c r="P5" s="31"/>
      <c r="Q5" s="31"/>
      <c r="R5" s="31"/>
      <c r="S5" s="31"/>
      <c r="T5" s="31"/>
      <c r="U5" s="31"/>
      <c r="V5" s="33"/>
      <c r="W5" s="16"/>
      <c r="X5" s="16"/>
    </row>
    <row r="6" spans="1:25" x14ac:dyDescent="0.25">
      <c r="A6" s="104"/>
      <c r="B6" s="7" t="s">
        <v>17</v>
      </c>
      <c r="C6" s="34">
        <v>40</v>
      </c>
      <c r="D6" s="35">
        <v>12</v>
      </c>
      <c r="E6" s="35">
        <v>24</v>
      </c>
      <c r="F6" s="35">
        <v>1</v>
      </c>
      <c r="G6" s="35">
        <v>6</v>
      </c>
      <c r="H6" s="35">
        <v>8</v>
      </c>
      <c r="I6" s="35">
        <v>52</v>
      </c>
      <c r="J6" s="35"/>
      <c r="K6" s="35"/>
      <c r="L6" s="35"/>
      <c r="M6" s="35"/>
      <c r="N6" s="35"/>
      <c r="O6" s="36"/>
      <c r="P6" s="35"/>
      <c r="Q6" s="35"/>
      <c r="R6" s="35"/>
      <c r="S6" s="35"/>
      <c r="T6" s="35"/>
      <c r="U6" s="35"/>
      <c r="V6" s="37"/>
      <c r="W6" s="16"/>
      <c r="X6" s="16"/>
    </row>
    <row r="7" spans="1:25" x14ac:dyDescent="0.25">
      <c r="A7" s="104"/>
      <c r="B7" s="7" t="s">
        <v>18</v>
      </c>
      <c r="C7" s="38">
        <v>1</v>
      </c>
      <c r="D7" s="39">
        <v>1</v>
      </c>
      <c r="E7" s="39">
        <v>1</v>
      </c>
      <c r="F7" s="39">
        <v>3</v>
      </c>
      <c r="G7" s="39">
        <v>1</v>
      </c>
      <c r="H7" s="39">
        <v>1</v>
      </c>
      <c r="I7" s="39">
        <v>5</v>
      </c>
      <c r="J7" s="39"/>
      <c r="K7" s="39"/>
      <c r="L7" s="39"/>
      <c r="M7" s="39"/>
      <c r="N7" s="39"/>
      <c r="O7" s="40"/>
      <c r="P7" s="39"/>
      <c r="Q7" s="39"/>
      <c r="R7" s="39"/>
      <c r="S7" s="39"/>
      <c r="T7" s="39"/>
      <c r="U7" s="39"/>
      <c r="V7" s="41"/>
      <c r="W7" s="16"/>
      <c r="X7" s="16"/>
    </row>
    <row r="8" spans="1:25" x14ac:dyDescent="0.25">
      <c r="A8" s="104"/>
      <c r="B8" s="7" t="s">
        <v>32</v>
      </c>
      <c r="C8" s="38">
        <v>5</v>
      </c>
      <c r="D8" s="39">
        <v>3</v>
      </c>
      <c r="E8" s="39">
        <v>4</v>
      </c>
      <c r="F8" s="39">
        <v>10</v>
      </c>
      <c r="G8" s="39">
        <v>3</v>
      </c>
      <c r="H8" s="39">
        <v>1.5</v>
      </c>
      <c r="I8" s="39">
        <v>0.5</v>
      </c>
      <c r="J8" s="39"/>
      <c r="K8" s="39"/>
      <c r="L8" s="39"/>
      <c r="M8" s="39"/>
      <c r="N8" s="39"/>
      <c r="O8" s="40"/>
      <c r="P8" s="39"/>
      <c r="Q8" s="39"/>
      <c r="R8" s="39"/>
      <c r="S8" s="39"/>
      <c r="T8" s="39"/>
      <c r="U8" s="39"/>
      <c r="V8" s="41"/>
      <c r="W8" s="16"/>
      <c r="X8" s="16"/>
    </row>
    <row r="9" spans="1:25" x14ac:dyDescent="0.25">
      <c r="A9" s="104"/>
      <c r="B9" s="7" t="s">
        <v>10</v>
      </c>
      <c r="C9" s="69">
        <f t="shared" ref="C9:N9" si="0">C5*C6*C7*C8</f>
        <v>800</v>
      </c>
      <c r="D9" s="70">
        <f t="shared" si="0"/>
        <v>144</v>
      </c>
      <c r="E9" s="70">
        <f t="shared" si="0"/>
        <v>1152</v>
      </c>
      <c r="F9" s="70">
        <f t="shared" si="0"/>
        <v>540</v>
      </c>
      <c r="G9" s="70">
        <f>G5*G6*G7*G8</f>
        <v>324</v>
      </c>
      <c r="H9" s="70">
        <f t="shared" si="0"/>
        <v>96</v>
      </c>
      <c r="I9" s="70">
        <f>I5*I6*I7*I8</f>
        <v>2340</v>
      </c>
      <c r="J9" s="70">
        <f t="shared" si="0"/>
        <v>0</v>
      </c>
      <c r="K9" s="70">
        <f t="shared" si="0"/>
        <v>0</v>
      </c>
      <c r="L9" s="70">
        <f t="shared" si="0"/>
        <v>0</v>
      </c>
      <c r="M9" s="70">
        <f t="shared" si="0"/>
        <v>0</v>
      </c>
      <c r="N9" s="70">
        <f t="shared" si="0"/>
        <v>0</v>
      </c>
      <c r="O9" s="71">
        <f t="shared" ref="O9" si="1">O5*O6*O7*O8</f>
        <v>0</v>
      </c>
      <c r="P9" s="70">
        <f t="shared" ref="P9" si="2">P5*P6*P7*P8</f>
        <v>0</v>
      </c>
      <c r="Q9" s="70">
        <f t="shared" ref="Q9" si="3">Q5*Q6*Q7*Q8</f>
        <v>0</v>
      </c>
      <c r="R9" s="70">
        <f t="shared" ref="R9" si="4">R5*R6*R7*R8</f>
        <v>0</v>
      </c>
      <c r="S9" s="70">
        <f t="shared" ref="S9" si="5">S5*S6*S7*S8</f>
        <v>0</v>
      </c>
      <c r="T9" s="70">
        <f t="shared" ref="T9" si="6">T5*T6*T7*T8</f>
        <v>0</v>
      </c>
      <c r="U9" s="70">
        <f t="shared" ref="U9" si="7">U5*U6*U7*U8</f>
        <v>0</v>
      </c>
      <c r="V9" s="72">
        <f t="shared" ref="V9" si="8">V5*V6*V7*V8</f>
        <v>0</v>
      </c>
      <c r="W9" s="16"/>
      <c r="X9" s="16"/>
    </row>
    <row r="10" spans="1:25" ht="15.75" thickBot="1" x14ac:dyDescent="0.3">
      <c r="A10" s="107"/>
      <c r="B10" s="6" t="s">
        <v>11</v>
      </c>
      <c r="C10" s="73">
        <f t="shared" ref="C10:N10" si="9">C9/2080</f>
        <v>0.38461538461538464</v>
      </c>
      <c r="D10" s="74">
        <f t="shared" si="9"/>
        <v>6.9230769230769235E-2</v>
      </c>
      <c r="E10" s="74">
        <f t="shared" si="9"/>
        <v>0.55384615384615388</v>
      </c>
      <c r="F10" s="74">
        <f t="shared" si="9"/>
        <v>0.25961538461538464</v>
      </c>
      <c r="G10" s="74">
        <f t="shared" si="9"/>
        <v>0.15576923076923077</v>
      </c>
      <c r="H10" s="74">
        <f t="shared" si="9"/>
        <v>4.6153846153846156E-2</v>
      </c>
      <c r="I10" s="74">
        <f t="shared" si="9"/>
        <v>1.125</v>
      </c>
      <c r="J10" s="74">
        <f t="shared" si="9"/>
        <v>0</v>
      </c>
      <c r="K10" s="74">
        <f t="shared" si="9"/>
        <v>0</v>
      </c>
      <c r="L10" s="74">
        <f t="shared" si="9"/>
        <v>0</v>
      </c>
      <c r="M10" s="74">
        <f t="shared" si="9"/>
        <v>0</v>
      </c>
      <c r="N10" s="74">
        <f t="shared" si="9"/>
        <v>0</v>
      </c>
      <c r="O10" s="75">
        <f t="shared" ref="O10" si="10">O9/2080</f>
        <v>0</v>
      </c>
      <c r="P10" s="74">
        <f t="shared" ref="P10" si="11">P9/2080</f>
        <v>0</v>
      </c>
      <c r="Q10" s="74">
        <f t="shared" ref="Q10" si="12">Q9/2080</f>
        <v>0</v>
      </c>
      <c r="R10" s="74">
        <f t="shared" ref="R10" si="13">R9/2080</f>
        <v>0</v>
      </c>
      <c r="S10" s="74">
        <f t="shared" ref="S10" si="14">S9/2080</f>
        <v>0</v>
      </c>
      <c r="T10" s="74">
        <f t="shared" ref="T10" si="15">T9/2080</f>
        <v>0</v>
      </c>
      <c r="U10" s="74">
        <f t="shared" ref="U10" si="16">U9/2080</f>
        <v>0</v>
      </c>
      <c r="V10" s="76">
        <f t="shared" ref="V10" si="17">V9/2080</f>
        <v>0</v>
      </c>
      <c r="W10" s="16"/>
      <c r="X10" s="16"/>
    </row>
    <row r="11" spans="1:25" x14ac:dyDescent="0.25">
      <c r="A11" s="104" t="s">
        <v>55</v>
      </c>
      <c r="B11" s="7" t="s">
        <v>81</v>
      </c>
      <c r="C11" s="34"/>
      <c r="D11" s="35"/>
      <c r="E11" s="35"/>
      <c r="F11" s="35">
        <v>18</v>
      </c>
      <c r="G11" s="35">
        <v>18</v>
      </c>
      <c r="H11" s="35">
        <v>28</v>
      </c>
      <c r="I11" s="35"/>
      <c r="J11" s="35"/>
      <c r="K11" s="35"/>
      <c r="L11" s="42"/>
      <c r="M11" s="42"/>
      <c r="N11" s="35"/>
      <c r="O11" s="36"/>
      <c r="P11" s="35"/>
      <c r="Q11" s="35"/>
      <c r="R11" s="35"/>
      <c r="S11" s="35"/>
      <c r="T11" s="35"/>
      <c r="U11" s="35"/>
      <c r="V11" s="37"/>
      <c r="W11" s="16"/>
      <c r="X11" s="16"/>
    </row>
    <row r="12" spans="1:25" ht="15.75" thickBot="1" x14ac:dyDescent="0.3">
      <c r="A12" s="105"/>
      <c r="B12" s="8" t="s">
        <v>30</v>
      </c>
      <c r="C12" s="43"/>
      <c r="D12" s="44"/>
      <c r="E12" s="44"/>
      <c r="F12" s="44">
        <v>0.25</v>
      </c>
      <c r="G12" s="44">
        <v>0.5</v>
      </c>
      <c r="H12" s="44">
        <v>0.8</v>
      </c>
      <c r="I12" s="44"/>
      <c r="J12" s="44"/>
      <c r="K12" s="44"/>
      <c r="L12" s="45"/>
      <c r="M12" s="45"/>
      <c r="N12" s="44"/>
      <c r="O12" s="46"/>
      <c r="P12" s="44"/>
      <c r="Q12" s="44"/>
      <c r="R12" s="44"/>
      <c r="S12" s="44"/>
      <c r="T12" s="44"/>
      <c r="U12" s="44"/>
      <c r="V12" s="47"/>
      <c r="W12" s="16"/>
      <c r="X12" s="16"/>
    </row>
    <row r="13" spans="1:25" ht="15.75" thickBot="1" x14ac:dyDescent="0.3">
      <c r="A13" s="90" t="s">
        <v>12</v>
      </c>
      <c r="B13" s="101"/>
      <c r="C13" s="79">
        <f>IF(AND(C12&gt;0,C4-C11&lt;=80),C10*(1-C12)*10^((C4-90)/10),C10*(C12*10^((C4-C11-90)/10)+(1-C12)*10^((C4-90)/10)))</f>
        <v>0.7674085826803384</v>
      </c>
      <c r="D13" s="80">
        <f t="shared" ref="D13:V13" si="18">IF(AND(D12&gt;0,D4-D11&lt;=80),D10*(1-D12)*10^((D4-90)/10),D10*(D12*10^((D4-D11-90)/10)+(1-D12)*10^((D4-90)/10)))</f>
        <v>2.1892691493473402</v>
      </c>
      <c r="E13" s="80">
        <f t="shared" si="18"/>
        <v>1.1050683590596873</v>
      </c>
      <c r="F13" s="80">
        <f t="shared" si="18"/>
        <v>0.38850059498192135</v>
      </c>
      <c r="G13" s="80">
        <f t="shared" si="18"/>
        <v>0.6284645826559625</v>
      </c>
      <c r="H13" s="80">
        <f t="shared" si="18"/>
        <v>0.29190255324631198</v>
      </c>
      <c r="I13" s="80">
        <f t="shared" si="18"/>
        <v>0.70982701254021741</v>
      </c>
      <c r="J13" s="80">
        <f t="shared" si="18"/>
        <v>0</v>
      </c>
      <c r="K13" s="80">
        <f t="shared" si="18"/>
        <v>0</v>
      </c>
      <c r="L13" s="80">
        <f t="shared" si="18"/>
        <v>0</v>
      </c>
      <c r="M13" s="80">
        <f t="shared" si="18"/>
        <v>0</v>
      </c>
      <c r="N13" s="80">
        <f t="shared" si="18"/>
        <v>0</v>
      </c>
      <c r="O13" s="80">
        <f t="shared" si="18"/>
        <v>0</v>
      </c>
      <c r="P13" s="80">
        <f t="shared" si="18"/>
        <v>0</v>
      </c>
      <c r="Q13" s="80">
        <f t="shared" si="18"/>
        <v>0</v>
      </c>
      <c r="R13" s="80">
        <f t="shared" si="18"/>
        <v>0</v>
      </c>
      <c r="S13" s="80">
        <f t="shared" si="18"/>
        <v>0</v>
      </c>
      <c r="T13" s="80">
        <f t="shared" si="18"/>
        <v>0</v>
      </c>
      <c r="U13" s="80">
        <f t="shared" si="18"/>
        <v>0</v>
      </c>
      <c r="V13" s="81">
        <f t="shared" si="18"/>
        <v>0</v>
      </c>
      <c r="W13" s="16"/>
      <c r="X13" s="16"/>
    </row>
    <row r="14" spans="1:25" ht="15.75" thickBot="1" x14ac:dyDescent="0.3">
      <c r="A14" s="25"/>
      <c r="B14" s="25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85"/>
      <c r="P14" s="85"/>
      <c r="Q14" s="85"/>
      <c r="R14" s="85"/>
      <c r="S14" s="85"/>
      <c r="T14" s="85"/>
      <c r="U14" s="85"/>
      <c r="V14" s="85"/>
      <c r="W14" s="16"/>
      <c r="X14" s="16"/>
    </row>
    <row r="15" spans="1:25" ht="18.75" x14ac:dyDescent="0.25">
      <c r="A15" s="1"/>
      <c r="B15" s="2"/>
      <c r="C15" s="96" t="s">
        <v>78</v>
      </c>
      <c r="D15" s="99"/>
      <c r="E15" s="99"/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100"/>
      <c r="W15" s="17"/>
      <c r="X15" s="16"/>
      <c r="Y15" s="15"/>
    </row>
    <row r="16" spans="1:25" ht="15.75" thickBot="1" x14ac:dyDescent="0.3">
      <c r="A16" s="3"/>
      <c r="B16" s="4"/>
      <c r="C16" s="53" t="s">
        <v>0</v>
      </c>
      <c r="D16" s="12" t="s">
        <v>1</v>
      </c>
      <c r="E16" s="12" t="s">
        <v>2</v>
      </c>
      <c r="F16" s="12" t="s">
        <v>3</v>
      </c>
      <c r="G16" s="12" t="s">
        <v>4</v>
      </c>
      <c r="H16" s="12" t="s">
        <v>5</v>
      </c>
      <c r="I16" s="12" t="s">
        <v>6</v>
      </c>
      <c r="J16" s="12" t="s">
        <v>7</v>
      </c>
      <c r="K16" s="12" t="s">
        <v>8</v>
      </c>
      <c r="L16" s="13" t="s">
        <v>9</v>
      </c>
      <c r="M16" s="13" t="s">
        <v>14</v>
      </c>
      <c r="N16" s="12" t="s">
        <v>15</v>
      </c>
      <c r="O16" s="11" t="s">
        <v>33</v>
      </c>
      <c r="P16" s="12" t="s">
        <v>34</v>
      </c>
      <c r="Q16" s="12" t="s">
        <v>35</v>
      </c>
      <c r="R16" s="12" t="s">
        <v>36</v>
      </c>
      <c r="S16" s="12" t="s">
        <v>37</v>
      </c>
      <c r="T16" s="12" t="s">
        <v>38</v>
      </c>
      <c r="U16" s="12" t="s">
        <v>39</v>
      </c>
      <c r="V16" s="14" t="s">
        <v>40</v>
      </c>
    </row>
    <row r="17" spans="1:23" ht="15.75" thickBot="1" x14ac:dyDescent="0.3">
      <c r="A17" s="78" t="s">
        <v>56</v>
      </c>
      <c r="B17" s="6" t="s">
        <v>19</v>
      </c>
      <c r="C17" s="26">
        <v>99</v>
      </c>
      <c r="D17" s="27">
        <v>87</v>
      </c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8"/>
      <c r="P17" s="27"/>
      <c r="Q17" s="27"/>
      <c r="R17" s="52"/>
      <c r="S17" s="27"/>
      <c r="T17" s="27"/>
      <c r="U17" s="27"/>
      <c r="V17" s="29"/>
    </row>
    <row r="18" spans="1:23" ht="15" customHeight="1" x14ac:dyDescent="0.25">
      <c r="A18" s="108" t="s">
        <v>54</v>
      </c>
      <c r="B18" s="5" t="s">
        <v>16</v>
      </c>
      <c r="C18" s="30">
        <v>4</v>
      </c>
      <c r="D18" s="31">
        <v>4</v>
      </c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2"/>
      <c r="P18" s="31"/>
      <c r="Q18" s="31"/>
      <c r="R18" s="31"/>
      <c r="S18" s="31"/>
      <c r="T18" s="31"/>
      <c r="U18" s="31"/>
      <c r="V18" s="33"/>
    </row>
    <row r="19" spans="1:23" x14ac:dyDescent="0.25">
      <c r="A19" s="102"/>
      <c r="B19" s="7" t="s">
        <v>17</v>
      </c>
      <c r="C19" s="34">
        <v>10</v>
      </c>
      <c r="D19" s="35">
        <v>10</v>
      </c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6"/>
      <c r="P19" s="35"/>
      <c r="Q19" s="35"/>
      <c r="R19" s="35"/>
      <c r="S19" s="35"/>
      <c r="T19" s="35"/>
      <c r="U19" s="35"/>
      <c r="V19" s="37"/>
    </row>
    <row r="20" spans="1:23" x14ac:dyDescent="0.25">
      <c r="A20" s="102"/>
      <c r="B20" s="7" t="s">
        <v>18</v>
      </c>
      <c r="C20" s="38">
        <v>5</v>
      </c>
      <c r="D20" s="39">
        <v>5</v>
      </c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40"/>
      <c r="P20" s="39"/>
      <c r="Q20" s="39"/>
      <c r="R20" s="39"/>
      <c r="S20" s="39"/>
      <c r="T20" s="39"/>
      <c r="U20" s="39"/>
      <c r="V20" s="41"/>
    </row>
    <row r="21" spans="1:23" x14ac:dyDescent="0.25">
      <c r="A21" s="102"/>
      <c r="B21" s="7" t="s">
        <v>32</v>
      </c>
      <c r="C21" s="38">
        <v>4</v>
      </c>
      <c r="D21" s="39">
        <v>2</v>
      </c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40"/>
      <c r="P21" s="39"/>
      <c r="Q21" s="39"/>
      <c r="R21" s="39"/>
      <c r="S21" s="39"/>
      <c r="T21" s="39"/>
      <c r="U21" s="39"/>
      <c r="V21" s="41"/>
    </row>
    <row r="22" spans="1:23" x14ac:dyDescent="0.25">
      <c r="A22" s="102"/>
      <c r="B22" s="7" t="s">
        <v>10</v>
      </c>
      <c r="C22" s="69">
        <f t="shared" ref="C22:N22" si="19">C18*C19*C20*C21</f>
        <v>800</v>
      </c>
      <c r="D22" s="70">
        <f t="shared" si="19"/>
        <v>400</v>
      </c>
      <c r="E22" s="70">
        <f t="shared" si="19"/>
        <v>0</v>
      </c>
      <c r="F22" s="70">
        <f t="shared" si="19"/>
        <v>0</v>
      </c>
      <c r="G22" s="70">
        <f t="shared" si="19"/>
        <v>0</v>
      </c>
      <c r="H22" s="70">
        <f t="shared" si="19"/>
        <v>0</v>
      </c>
      <c r="I22" s="70">
        <f t="shared" si="19"/>
        <v>0</v>
      </c>
      <c r="J22" s="71">
        <f t="shared" si="19"/>
        <v>0</v>
      </c>
      <c r="K22" s="70">
        <f t="shared" si="19"/>
        <v>0</v>
      </c>
      <c r="L22" s="70">
        <f t="shared" si="19"/>
        <v>0</v>
      </c>
      <c r="M22" s="70">
        <f t="shared" si="19"/>
        <v>0</v>
      </c>
      <c r="N22" s="70">
        <f t="shared" si="19"/>
        <v>0</v>
      </c>
      <c r="O22" s="71">
        <f t="shared" ref="O22" si="20">O18*O19*O20*O21</f>
        <v>0</v>
      </c>
      <c r="P22" s="70">
        <f t="shared" ref="P22" si="21">P18*P19*P20*P21</f>
        <v>0</v>
      </c>
      <c r="Q22" s="70">
        <f t="shared" ref="Q22" si="22">Q18*Q19*Q20*Q21</f>
        <v>0</v>
      </c>
      <c r="R22" s="71">
        <f t="shared" ref="R22" si="23">R18*R19*R20*R21</f>
        <v>0</v>
      </c>
      <c r="S22" s="70">
        <f t="shared" ref="S22" si="24">S18*S19*S20*S21</f>
        <v>0</v>
      </c>
      <c r="T22" s="70">
        <f t="shared" ref="T22" si="25">T18*T19*T20*T21</f>
        <v>0</v>
      </c>
      <c r="U22" s="70">
        <f t="shared" ref="U22" si="26">U18*U19*U20*U21</f>
        <v>0</v>
      </c>
      <c r="V22" s="72">
        <f t="shared" ref="V22" si="27">V18*V19*V20*V21</f>
        <v>0</v>
      </c>
    </row>
    <row r="23" spans="1:23" ht="15.75" thickBot="1" x14ac:dyDescent="0.3">
      <c r="A23" s="103"/>
      <c r="B23" s="6" t="s">
        <v>11</v>
      </c>
      <c r="C23" s="73">
        <f t="shared" ref="C23:N23" si="28">C22/2080</f>
        <v>0.38461538461538464</v>
      </c>
      <c r="D23" s="74">
        <f t="shared" si="28"/>
        <v>0.19230769230769232</v>
      </c>
      <c r="E23" s="74">
        <f t="shared" si="28"/>
        <v>0</v>
      </c>
      <c r="F23" s="74">
        <f t="shared" si="28"/>
        <v>0</v>
      </c>
      <c r="G23" s="74">
        <f t="shared" si="28"/>
        <v>0</v>
      </c>
      <c r="H23" s="74">
        <f t="shared" si="28"/>
        <v>0</v>
      </c>
      <c r="I23" s="75">
        <f t="shared" si="28"/>
        <v>0</v>
      </c>
      <c r="J23" s="74">
        <f t="shared" si="28"/>
        <v>0</v>
      </c>
      <c r="K23" s="74">
        <f t="shared" si="28"/>
        <v>0</v>
      </c>
      <c r="L23" s="74">
        <f t="shared" si="28"/>
        <v>0</v>
      </c>
      <c r="M23" s="74">
        <f t="shared" si="28"/>
        <v>0</v>
      </c>
      <c r="N23" s="74">
        <f t="shared" si="28"/>
        <v>0</v>
      </c>
      <c r="O23" s="75">
        <f t="shared" ref="O23:V23" si="29">O22/2080</f>
        <v>0</v>
      </c>
      <c r="P23" s="74">
        <f t="shared" si="29"/>
        <v>0</v>
      </c>
      <c r="Q23" s="75">
        <f t="shared" si="29"/>
        <v>0</v>
      </c>
      <c r="R23" s="74">
        <f t="shared" si="29"/>
        <v>0</v>
      </c>
      <c r="S23" s="74">
        <f t="shared" si="29"/>
        <v>0</v>
      </c>
      <c r="T23" s="74">
        <f t="shared" si="29"/>
        <v>0</v>
      </c>
      <c r="U23" s="74">
        <f t="shared" si="29"/>
        <v>0</v>
      </c>
      <c r="V23" s="76">
        <f t="shared" si="29"/>
        <v>0</v>
      </c>
    </row>
    <row r="24" spans="1:23" ht="15" customHeight="1" x14ac:dyDescent="0.25">
      <c r="A24" s="102" t="s">
        <v>55</v>
      </c>
      <c r="B24" s="7" t="s">
        <v>81</v>
      </c>
      <c r="C24" s="34"/>
      <c r="D24" s="35"/>
      <c r="E24" s="35"/>
      <c r="F24" s="35"/>
      <c r="G24" s="35"/>
      <c r="H24" s="35"/>
      <c r="I24" s="35"/>
      <c r="J24" s="35"/>
      <c r="K24" s="35"/>
      <c r="L24" s="42"/>
      <c r="M24" s="42"/>
      <c r="N24" s="35"/>
      <c r="O24" s="36"/>
      <c r="P24" s="35"/>
      <c r="Q24" s="35"/>
      <c r="R24" s="35"/>
      <c r="S24" s="35"/>
      <c r="T24" s="42"/>
      <c r="U24" s="42"/>
      <c r="V24" s="37"/>
    </row>
    <row r="25" spans="1:23" ht="15.75" thickBot="1" x14ac:dyDescent="0.3">
      <c r="A25" s="103"/>
      <c r="B25" s="8" t="s">
        <v>30</v>
      </c>
      <c r="C25" s="43"/>
      <c r="D25" s="44"/>
      <c r="E25" s="44"/>
      <c r="F25" s="44"/>
      <c r="G25" s="44"/>
      <c r="H25" s="44"/>
      <c r="I25" s="44"/>
      <c r="J25" s="44"/>
      <c r="K25" s="44"/>
      <c r="L25" s="45"/>
      <c r="M25" s="45"/>
      <c r="N25" s="44"/>
      <c r="O25" s="46"/>
      <c r="P25" s="44"/>
      <c r="Q25" s="44"/>
      <c r="R25" s="44"/>
      <c r="S25" s="44"/>
      <c r="T25" s="45"/>
      <c r="U25" s="45"/>
      <c r="V25" s="47"/>
    </row>
    <row r="26" spans="1:23" ht="15.75" thickBot="1" x14ac:dyDescent="0.3">
      <c r="A26" s="90" t="s">
        <v>12</v>
      </c>
      <c r="B26" s="101"/>
      <c r="C26" s="79">
        <f>IF(AND(C25&gt;0,C17-C24&lt;=80),C23*(1-C25)*10^((C17-90)/10),C23*(C25*10^((C17-C24-90)/10)+(1-C25)*10^((C17-90)/10)))</f>
        <v>3.0551085950933916</v>
      </c>
      <c r="D26" s="80">
        <f t="shared" ref="D26:V26" si="30">IF(AND(D25&gt;0,D17-D24&lt;=80),D23*(1-D25)*10^((D17-90)/10),D23*(D25*10^((D17-D24-90)/10)+(1-D25)*10^((D17-90)/10)))</f>
        <v>9.6382160312936976E-2</v>
      </c>
      <c r="E26" s="80">
        <f t="shared" si="30"/>
        <v>0</v>
      </c>
      <c r="F26" s="80">
        <f t="shared" si="30"/>
        <v>0</v>
      </c>
      <c r="G26" s="80">
        <f t="shared" si="30"/>
        <v>0</v>
      </c>
      <c r="H26" s="80">
        <f t="shared" si="30"/>
        <v>0</v>
      </c>
      <c r="I26" s="80">
        <f t="shared" si="30"/>
        <v>0</v>
      </c>
      <c r="J26" s="80">
        <f t="shared" si="30"/>
        <v>0</v>
      </c>
      <c r="K26" s="80">
        <f t="shared" si="30"/>
        <v>0</v>
      </c>
      <c r="L26" s="80">
        <f t="shared" si="30"/>
        <v>0</v>
      </c>
      <c r="M26" s="80">
        <f t="shared" si="30"/>
        <v>0</v>
      </c>
      <c r="N26" s="80">
        <f t="shared" si="30"/>
        <v>0</v>
      </c>
      <c r="O26" s="80">
        <f t="shared" si="30"/>
        <v>0</v>
      </c>
      <c r="P26" s="80">
        <f t="shared" si="30"/>
        <v>0</v>
      </c>
      <c r="Q26" s="80">
        <f t="shared" si="30"/>
        <v>0</v>
      </c>
      <c r="R26" s="80">
        <f t="shared" si="30"/>
        <v>0</v>
      </c>
      <c r="S26" s="80">
        <f t="shared" si="30"/>
        <v>0</v>
      </c>
      <c r="T26" s="80">
        <f t="shared" si="30"/>
        <v>0</v>
      </c>
      <c r="U26" s="80">
        <f t="shared" si="30"/>
        <v>0</v>
      </c>
      <c r="V26" s="81">
        <f t="shared" si="30"/>
        <v>0</v>
      </c>
    </row>
    <row r="27" spans="1:23" ht="15.75" thickBot="1" x14ac:dyDescent="0.3">
      <c r="A27" s="61"/>
      <c r="B27" s="61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85"/>
      <c r="P27" s="85"/>
      <c r="Q27" s="85"/>
      <c r="R27" s="85"/>
      <c r="S27" s="85"/>
      <c r="T27" s="85"/>
      <c r="U27" s="85"/>
      <c r="V27" s="85"/>
    </row>
    <row r="28" spans="1:23" ht="18.75" x14ac:dyDescent="0.25">
      <c r="B28" s="2"/>
      <c r="C28" s="96" t="s">
        <v>29</v>
      </c>
      <c r="D28" s="97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8"/>
    </row>
    <row r="29" spans="1:23" ht="15.75" thickBot="1" x14ac:dyDescent="0.3">
      <c r="A29" s="67"/>
      <c r="B29" s="66"/>
      <c r="C29" s="18" t="s">
        <v>21</v>
      </c>
      <c r="D29" s="19" t="s">
        <v>22</v>
      </c>
      <c r="E29" s="19" t="s">
        <v>23</v>
      </c>
      <c r="F29" s="19" t="s">
        <v>24</v>
      </c>
      <c r="G29" s="20" t="s">
        <v>25</v>
      </c>
      <c r="H29" s="20" t="s">
        <v>26</v>
      </c>
      <c r="I29" s="19" t="s">
        <v>27</v>
      </c>
      <c r="J29" s="19" t="s">
        <v>28</v>
      </c>
      <c r="K29" s="19" t="s">
        <v>41</v>
      </c>
      <c r="L29" s="21" t="s">
        <v>42</v>
      </c>
      <c r="M29" s="19" t="s">
        <v>43</v>
      </c>
      <c r="N29" s="22" t="s">
        <v>44</v>
      </c>
      <c r="O29" s="21" t="s">
        <v>45</v>
      </c>
      <c r="P29" s="20" t="s">
        <v>46</v>
      </c>
      <c r="Q29" s="19" t="s">
        <v>47</v>
      </c>
      <c r="R29" s="19" t="s">
        <v>48</v>
      </c>
      <c r="S29" s="19" t="s">
        <v>49</v>
      </c>
      <c r="T29" s="21" t="s">
        <v>50</v>
      </c>
      <c r="U29" s="19" t="s">
        <v>51</v>
      </c>
      <c r="V29" s="23" t="s">
        <v>52</v>
      </c>
    </row>
    <row r="30" spans="1:23" ht="15.75" customHeight="1" x14ac:dyDescent="0.25">
      <c r="A30" s="94" t="s">
        <v>80</v>
      </c>
      <c r="B30" s="95"/>
      <c r="C30" s="54" t="b">
        <v>0</v>
      </c>
      <c r="D30" s="54" t="b">
        <v>1</v>
      </c>
      <c r="E30" s="54" t="b">
        <v>0</v>
      </c>
      <c r="F30" s="54" t="b">
        <v>0</v>
      </c>
      <c r="G30" s="54" t="b">
        <v>0</v>
      </c>
      <c r="H30" s="54" t="b">
        <v>0</v>
      </c>
      <c r="I30" s="55" t="b">
        <v>0</v>
      </c>
      <c r="J30" s="55" t="b">
        <v>0</v>
      </c>
      <c r="K30" s="56" t="b">
        <v>0</v>
      </c>
      <c r="L30" s="55" t="b">
        <v>0</v>
      </c>
      <c r="M30" s="55" t="b">
        <v>0</v>
      </c>
      <c r="N30" s="55" t="b">
        <v>0</v>
      </c>
      <c r="O30" s="55" t="b">
        <v>0</v>
      </c>
      <c r="P30" s="55" t="b">
        <v>0</v>
      </c>
      <c r="Q30" s="55" t="b">
        <v>0</v>
      </c>
      <c r="R30" s="56" t="b">
        <v>0</v>
      </c>
      <c r="S30" s="55" t="b">
        <v>0</v>
      </c>
      <c r="T30" s="56" t="b">
        <v>0</v>
      </c>
      <c r="U30" s="55" t="b">
        <v>0</v>
      </c>
      <c r="V30" s="57" t="b">
        <v>0</v>
      </c>
    </row>
    <row r="31" spans="1:23" ht="15.75" customHeight="1" thickBot="1" x14ac:dyDescent="0.3">
      <c r="A31" s="92" t="s">
        <v>13</v>
      </c>
      <c r="B31" s="93"/>
      <c r="C31" s="48">
        <v>100</v>
      </c>
      <c r="D31" s="50">
        <v>100</v>
      </c>
      <c r="E31" s="27"/>
      <c r="F31" s="49"/>
      <c r="G31" s="27"/>
      <c r="H31" s="27"/>
      <c r="I31" s="49"/>
      <c r="J31" s="50"/>
      <c r="K31" s="50"/>
      <c r="L31" s="27"/>
      <c r="M31" s="49"/>
      <c r="N31" s="50"/>
      <c r="O31" s="50"/>
      <c r="P31" s="27"/>
      <c r="Q31" s="27"/>
      <c r="R31" s="49"/>
      <c r="S31" s="27"/>
      <c r="T31" s="49"/>
      <c r="U31" s="50"/>
      <c r="V31" s="29"/>
      <c r="W31" s="1"/>
    </row>
    <row r="32" spans="1:23" ht="15.75" thickBot="1" x14ac:dyDescent="0.3">
      <c r="A32" s="90" t="s">
        <v>12</v>
      </c>
      <c r="B32" s="91"/>
      <c r="C32" s="79">
        <f>IF(C30=TRUE,C31/16000,C31/500)</f>
        <v>0.2</v>
      </c>
      <c r="D32" s="80">
        <f t="shared" ref="D32:V32" si="31">IF(D30=TRUE,D31/16000,D31/500)</f>
        <v>6.2500000000000003E-3</v>
      </c>
      <c r="E32" s="82">
        <f t="shared" si="31"/>
        <v>0</v>
      </c>
      <c r="F32" s="83">
        <f t="shared" si="31"/>
        <v>0</v>
      </c>
      <c r="G32" s="83">
        <f t="shared" si="31"/>
        <v>0</v>
      </c>
      <c r="H32" s="83">
        <f t="shared" si="31"/>
        <v>0</v>
      </c>
      <c r="I32" s="83">
        <f t="shared" si="31"/>
        <v>0</v>
      </c>
      <c r="J32" s="83">
        <f t="shared" si="31"/>
        <v>0</v>
      </c>
      <c r="K32" s="83">
        <f t="shared" si="31"/>
        <v>0</v>
      </c>
      <c r="L32" s="80">
        <f t="shared" si="31"/>
        <v>0</v>
      </c>
      <c r="M32" s="82">
        <f t="shared" si="31"/>
        <v>0</v>
      </c>
      <c r="N32" s="83">
        <f t="shared" si="31"/>
        <v>0</v>
      </c>
      <c r="O32" s="80">
        <f t="shared" si="31"/>
        <v>0</v>
      </c>
      <c r="P32" s="82">
        <f t="shared" si="31"/>
        <v>0</v>
      </c>
      <c r="Q32" s="83">
        <f t="shared" si="31"/>
        <v>0</v>
      </c>
      <c r="R32" s="83">
        <f t="shared" si="31"/>
        <v>0</v>
      </c>
      <c r="S32" s="80">
        <f t="shared" si="31"/>
        <v>0</v>
      </c>
      <c r="T32" s="82">
        <f t="shared" si="31"/>
        <v>0</v>
      </c>
      <c r="U32" s="83">
        <f t="shared" si="31"/>
        <v>0</v>
      </c>
      <c r="V32" s="81">
        <f t="shared" si="31"/>
        <v>0</v>
      </c>
      <c r="W32" s="1"/>
    </row>
    <row r="33" spans="1:22" x14ac:dyDescent="0.25">
      <c r="A33" s="89"/>
      <c r="B33" s="89"/>
    </row>
    <row r="34" spans="1:22" ht="15.75" thickBot="1" x14ac:dyDescent="0.3">
      <c r="A34" s="89"/>
      <c r="B34" s="89"/>
    </row>
    <row r="35" spans="1:22" x14ac:dyDescent="0.25">
      <c r="A35" s="87" t="s">
        <v>53</v>
      </c>
      <c r="B35" s="88"/>
      <c r="C35" s="58">
        <f>SUM(C13:V13)</f>
        <v>6.0804408345117791</v>
      </c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</row>
    <row r="36" spans="1:22" x14ac:dyDescent="0.25">
      <c r="A36" s="87" t="s">
        <v>79</v>
      </c>
      <c r="B36" s="88"/>
      <c r="C36" s="59">
        <f>SUM(C26:V26)</f>
        <v>3.1514907554063285</v>
      </c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</row>
    <row r="37" spans="1:22" ht="15.75" thickBot="1" x14ac:dyDescent="0.3">
      <c r="A37" s="87" t="s">
        <v>31</v>
      </c>
      <c r="B37" s="88"/>
      <c r="C37" s="59">
        <f>SUM(C32:V32)</f>
        <v>0.20625000000000002</v>
      </c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</row>
    <row r="38" spans="1:22" ht="15.75" thickBot="1" x14ac:dyDescent="0.3">
      <c r="A38" s="87" t="s">
        <v>20</v>
      </c>
      <c r="B38" s="88"/>
      <c r="C38" s="84">
        <f>SUM(C35:C37)</f>
        <v>9.4381815899181092</v>
      </c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</row>
    <row r="39" spans="1:22" x14ac:dyDescent="0.25"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</row>
    <row r="40" spans="1:22" x14ac:dyDescent="0.25">
      <c r="A40" s="51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</row>
    <row r="42" spans="1:22" x14ac:dyDescent="0.25">
      <c r="A42" s="86" t="s">
        <v>82</v>
      </c>
      <c r="B42" s="86"/>
    </row>
  </sheetData>
  <sheetProtection algorithmName="SHA-512" hashValue="ltJg9gLhmFGzMkKrBs7aR4j7kkxI7huLcayc5F0A1JKe+NKYGv8yXDv/+zkMu09gZHxIreoXIl3FJBswE4AN8g==" saltValue="KfaBDcOC3+camw5/cOlQSA==" spinCount="100000" sheet="1" objects="1" scenarios="1"/>
  <mergeCells count="19">
    <mergeCell ref="C2:V2"/>
    <mergeCell ref="C15:V15"/>
    <mergeCell ref="A26:B26"/>
    <mergeCell ref="A13:B13"/>
    <mergeCell ref="A24:A25"/>
    <mergeCell ref="A11:A12"/>
    <mergeCell ref="A5:A10"/>
    <mergeCell ref="A18:A23"/>
    <mergeCell ref="A32:B32"/>
    <mergeCell ref="A35:B35"/>
    <mergeCell ref="A31:B31"/>
    <mergeCell ref="A30:B30"/>
    <mergeCell ref="C28:V28"/>
    <mergeCell ref="A42:B42"/>
    <mergeCell ref="A37:B37"/>
    <mergeCell ref="A38:B38"/>
    <mergeCell ref="A33:B33"/>
    <mergeCell ref="A34:B34"/>
    <mergeCell ref="A36:B36"/>
  </mergeCells>
  <pageMargins left="0.7" right="0.7" top="0.75" bottom="0.75" header="0.3" footer="0.3"/>
  <pageSetup paperSize="9" fitToWidth="0" fitToHeight="2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4" name="Check Box 4">
              <controlPr defaultSize="0" autoFill="0" autoLine="0" autoPict="0">
                <anchor moveWithCells="1">
                  <from>
                    <xdr:col>3</xdr:col>
                    <xdr:colOff>0</xdr:colOff>
                    <xdr:row>28</xdr:row>
                    <xdr:rowOff>171450</xdr:rowOff>
                  </from>
                  <to>
                    <xdr:col>3</xdr:col>
                    <xdr:colOff>228600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Check Box 5">
              <controlPr defaultSize="0" autoFill="0" autoLine="0" autoPict="0">
                <anchor moveWithCells="1">
                  <from>
                    <xdr:col>4</xdr:col>
                    <xdr:colOff>0</xdr:colOff>
                    <xdr:row>28</xdr:row>
                    <xdr:rowOff>180975</xdr:rowOff>
                  </from>
                  <to>
                    <xdr:col>4</xdr:col>
                    <xdr:colOff>228600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6" name="Check Box 7">
              <controlPr defaultSize="0" autoFill="0" autoLine="0" autoPict="0">
                <anchor moveWithCells="1">
                  <from>
                    <xdr:col>5</xdr:col>
                    <xdr:colOff>0</xdr:colOff>
                    <xdr:row>28</xdr:row>
                    <xdr:rowOff>180975</xdr:rowOff>
                  </from>
                  <to>
                    <xdr:col>5</xdr:col>
                    <xdr:colOff>228600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7" name="Check Box 8">
              <controlPr defaultSize="0" autoFill="0" autoLine="0" autoPict="0">
                <anchor moveWithCells="1">
                  <from>
                    <xdr:col>6</xdr:col>
                    <xdr:colOff>0</xdr:colOff>
                    <xdr:row>28</xdr:row>
                    <xdr:rowOff>180975</xdr:rowOff>
                  </from>
                  <to>
                    <xdr:col>6</xdr:col>
                    <xdr:colOff>228600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8" name="Check Box 9">
              <controlPr defaultSize="0" autoFill="0" autoLine="0" autoPict="0">
                <anchor moveWithCells="1">
                  <from>
                    <xdr:col>7</xdr:col>
                    <xdr:colOff>0</xdr:colOff>
                    <xdr:row>28</xdr:row>
                    <xdr:rowOff>171450</xdr:rowOff>
                  </from>
                  <to>
                    <xdr:col>7</xdr:col>
                    <xdr:colOff>228600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9" name="Check Box 10">
              <controlPr defaultSize="0" autoFill="0" autoLine="0" autoPict="0">
                <anchor moveWithCells="1">
                  <from>
                    <xdr:col>8</xdr:col>
                    <xdr:colOff>0</xdr:colOff>
                    <xdr:row>28</xdr:row>
                    <xdr:rowOff>180975</xdr:rowOff>
                  </from>
                  <to>
                    <xdr:col>8</xdr:col>
                    <xdr:colOff>228600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0" name="Check Box 11">
              <controlPr defaultSize="0" autoFill="0" autoLine="0" autoPict="0">
                <anchor moveWithCells="1">
                  <from>
                    <xdr:col>9</xdr:col>
                    <xdr:colOff>9525</xdr:colOff>
                    <xdr:row>28</xdr:row>
                    <xdr:rowOff>171450</xdr:rowOff>
                  </from>
                  <to>
                    <xdr:col>9</xdr:col>
                    <xdr:colOff>238125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1" name="Check Box 12">
              <controlPr defaultSize="0" autoFill="0" autoLine="0" autoPict="0">
                <anchor moveWithCells="1">
                  <from>
                    <xdr:col>10</xdr:col>
                    <xdr:colOff>0</xdr:colOff>
                    <xdr:row>28</xdr:row>
                    <xdr:rowOff>180975</xdr:rowOff>
                  </from>
                  <to>
                    <xdr:col>10</xdr:col>
                    <xdr:colOff>228600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2" name="Check Box 13">
              <controlPr defaultSize="0" autoFill="0" autoLine="0" autoPict="0">
                <anchor moveWithCells="1">
                  <from>
                    <xdr:col>11</xdr:col>
                    <xdr:colOff>0</xdr:colOff>
                    <xdr:row>28</xdr:row>
                    <xdr:rowOff>180975</xdr:rowOff>
                  </from>
                  <to>
                    <xdr:col>11</xdr:col>
                    <xdr:colOff>228600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3" name="Check Box 14">
              <controlPr defaultSize="0" autoFill="0" autoLine="0" autoPict="0">
                <anchor moveWithCells="1">
                  <from>
                    <xdr:col>12</xdr:col>
                    <xdr:colOff>0</xdr:colOff>
                    <xdr:row>28</xdr:row>
                    <xdr:rowOff>180975</xdr:rowOff>
                  </from>
                  <to>
                    <xdr:col>12</xdr:col>
                    <xdr:colOff>228600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4" name="Check Box 15">
              <controlPr defaultSize="0" autoFill="0" autoLine="0" autoPict="0">
                <anchor moveWithCells="1">
                  <from>
                    <xdr:col>13</xdr:col>
                    <xdr:colOff>0</xdr:colOff>
                    <xdr:row>28</xdr:row>
                    <xdr:rowOff>180975</xdr:rowOff>
                  </from>
                  <to>
                    <xdr:col>13</xdr:col>
                    <xdr:colOff>228600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5" name="Check Box 16">
              <controlPr defaultSize="0" autoFill="0" autoLine="0" autoPict="0">
                <anchor moveWithCells="1">
                  <from>
                    <xdr:col>14</xdr:col>
                    <xdr:colOff>0</xdr:colOff>
                    <xdr:row>28</xdr:row>
                    <xdr:rowOff>171450</xdr:rowOff>
                  </from>
                  <to>
                    <xdr:col>14</xdr:col>
                    <xdr:colOff>228600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6" name="Check Box 17">
              <controlPr defaultSize="0" autoFill="0" autoLine="0" autoPict="0">
                <anchor moveWithCells="1">
                  <from>
                    <xdr:col>15</xdr:col>
                    <xdr:colOff>0</xdr:colOff>
                    <xdr:row>28</xdr:row>
                    <xdr:rowOff>180975</xdr:rowOff>
                  </from>
                  <to>
                    <xdr:col>15</xdr:col>
                    <xdr:colOff>228600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7" name="Check Box 18">
              <controlPr defaultSize="0" autoFill="0" autoLine="0" autoPict="0">
                <anchor moveWithCells="1">
                  <from>
                    <xdr:col>16</xdr:col>
                    <xdr:colOff>0</xdr:colOff>
                    <xdr:row>28</xdr:row>
                    <xdr:rowOff>180975</xdr:rowOff>
                  </from>
                  <to>
                    <xdr:col>16</xdr:col>
                    <xdr:colOff>228600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8" name="Check Box 19">
              <controlPr defaultSize="0" autoFill="0" autoLine="0" autoPict="0">
                <anchor moveWithCells="1">
                  <from>
                    <xdr:col>16</xdr:col>
                    <xdr:colOff>552450</xdr:colOff>
                    <xdr:row>28</xdr:row>
                    <xdr:rowOff>180975</xdr:rowOff>
                  </from>
                  <to>
                    <xdr:col>17</xdr:col>
                    <xdr:colOff>228600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9" name="Check Box 20">
              <controlPr defaultSize="0" autoFill="0" autoLine="0" autoPict="0">
                <anchor moveWithCells="1">
                  <from>
                    <xdr:col>18</xdr:col>
                    <xdr:colOff>9525</xdr:colOff>
                    <xdr:row>28</xdr:row>
                    <xdr:rowOff>180975</xdr:rowOff>
                  </from>
                  <to>
                    <xdr:col>18</xdr:col>
                    <xdr:colOff>238125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0" name="Check Box 21">
              <controlPr defaultSize="0" autoFill="0" autoLine="0" autoPict="0">
                <anchor moveWithCells="1">
                  <from>
                    <xdr:col>19</xdr:col>
                    <xdr:colOff>0</xdr:colOff>
                    <xdr:row>28</xdr:row>
                    <xdr:rowOff>180975</xdr:rowOff>
                  </from>
                  <to>
                    <xdr:col>19</xdr:col>
                    <xdr:colOff>228600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1" name="Check Box 22">
              <controlPr defaultSize="0" autoFill="0" autoLine="0" autoPict="0">
                <anchor moveWithCells="1">
                  <from>
                    <xdr:col>20</xdr:col>
                    <xdr:colOff>0</xdr:colOff>
                    <xdr:row>28</xdr:row>
                    <xdr:rowOff>180975</xdr:rowOff>
                  </from>
                  <to>
                    <xdr:col>20</xdr:col>
                    <xdr:colOff>228600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2" name="Check Box 23">
              <controlPr defaultSize="0" autoFill="0" autoLine="0" autoPict="0">
                <anchor moveWithCells="1">
                  <from>
                    <xdr:col>21</xdr:col>
                    <xdr:colOff>0</xdr:colOff>
                    <xdr:row>28</xdr:row>
                    <xdr:rowOff>180975</xdr:rowOff>
                  </from>
                  <to>
                    <xdr:col>21</xdr:col>
                    <xdr:colOff>228600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23" name="Check Box 43">
              <controlPr defaultSize="0" autoFill="0" autoLine="0" autoPict="0">
                <anchor moveWithCells="1">
                  <from>
                    <xdr:col>1</xdr:col>
                    <xdr:colOff>1943100</xdr:colOff>
                    <xdr:row>28</xdr:row>
                    <xdr:rowOff>180975</xdr:rowOff>
                  </from>
                  <to>
                    <xdr:col>2</xdr:col>
                    <xdr:colOff>228600</xdr:colOff>
                    <xdr:row>30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Standard calculation</vt:lpstr>
    </vt:vector>
  </TitlesOfParts>
  <Company>University of Nottingham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Rebecca Dewey;Hannah Guest</dc:creator>
  <cp:lastModifiedBy>Hannah</cp:lastModifiedBy>
  <dcterms:created xsi:type="dcterms:W3CDTF">2017-03-16T10:27:24Z</dcterms:created>
  <dcterms:modified xsi:type="dcterms:W3CDTF">2018-08-24T23:46:10Z</dcterms:modified>
</cp:coreProperties>
</file>