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autoCompressPictures="0"/>
  <mc:AlternateContent xmlns:mc="http://schemas.openxmlformats.org/markup-compatibility/2006">
    <mc:Choice Requires="x15">
      <x15ac:absPath xmlns:x15ac="http://schemas.microsoft.com/office/spreadsheetml/2010/11/ac" url="C:\Users\rbrow\Desktop\Mac Desktop\Dissertation Papers\Chapter 3 - Holocene to Modern Comparison\Submission to the Holocene\Reviews and Responses\"/>
    </mc:Choice>
  </mc:AlternateContent>
  <xr:revisionPtr revIDLastSave="0" documentId="8_{59A282C7-8F98-4840-B41B-1EAD402A88EE}" xr6:coauthVersionLast="33" xr6:coauthVersionMax="33" xr10:uidLastSave="{00000000-0000-0000-0000-000000000000}"/>
  <bookViews>
    <workbookView xWindow="9170" yWindow="460" windowWidth="24800" windowHeight="13720" tabRatio="500" activeTab="4" xr2:uid="{00000000-000D-0000-FFFF-FFFF00000000}"/>
  </bookViews>
  <sheets>
    <sheet name="Table S1" sheetId="4" r:id="rId1"/>
    <sheet name="Table S2" sheetId="12" r:id="rId2"/>
    <sheet name="Table S3" sheetId="8" r:id="rId3"/>
    <sheet name="Table S4" sheetId="11" r:id="rId4"/>
    <sheet name="Table S6" sheetId="10" r:id="rId5"/>
  </sheets>
  <calcPr calcId="179017"/>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G15" i="11" l="1"/>
  <c r="G44" i="11" l="1"/>
  <c r="G43" i="11"/>
  <c r="G42" i="11"/>
  <c r="G41" i="11"/>
  <c r="G40" i="11"/>
  <c r="G39" i="11" l="1"/>
  <c r="G36" i="11"/>
  <c r="G37" i="11"/>
  <c r="G38" i="11"/>
  <c r="G35" i="11"/>
  <c r="F34" i="11" l="1"/>
  <c r="F33" i="11"/>
  <c r="F32" i="11"/>
  <c r="F31" i="11"/>
  <c r="F30" i="11"/>
  <c r="E34" i="11"/>
  <c r="E33" i="11"/>
  <c r="G33" i="11" s="1"/>
  <c r="E32" i="11"/>
  <c r="E31" i="11"/>
  <c r="E30" i="11"/>
  <c r="D34" i="11"/>
  <c r="D33" i="11"/>
  <c r="D32" i="11"/>
  <c r="D31" i="11"/>
  <c r="D30" i="11"/>
  <c r="G27" i="11"/>
  <c r="G28" i="11"/>
  <c r="G29" i="11"/>
  <c r="G26" i="11"/>
  <c r="G23" i="11"/>
  <c r="G24" i="11"/>
  <c r="G25" i="11"/>
  <c r="G22" i="11"/>
  <c r="G31" i="11" l="1"/>
  <c r="G32" i="11"/>
  <c r="G30" i="11"/>
  <c r="G34" i="11"/>
  <c r="G18" i="11"/>
  <c r="G19" i="11"/>
  <c r="G20" i="11"/>
  <c r="G21" i="11"/>
  <c r="G17" i="11"/>
  <c r="G10" i="11" l="1"/>
  <c r="G11" i="11"/>
  <c r="G12" i="11"/>
  <c r="G13" i="11"/>
  <c r="G14" i="11"/>
  <c r="G9" i="11"/>
  <c r="G16" i="11"/>
  <c r="G4" i="11"/>
  <c r="G5" i="11"/>
  <c r="G6" i="11"/>
  <c r="G7" i="11"/>
  <c r="G8" i="11"/>
  <c r="G3" i="11"/>
</calcChain>
</file>

<file path=xl/sharedStrings.xml><?xml version="1.0" encoding="utf-8"?>
<sst xmlns="http://schemas.openxmlformats.org/spreadsheetml/2006/main" count="2496" uniqueCount="440">
  <si>
    <t>Site</t>
  </si>
  <si>
    <t>CA-SCR-35</t>
  </si>
  <si>
    <t>CA-SLO-239</t>
  </si>
  <si>
    <t>CA-SMA-18</t>
  </si>
  <si>
    <t>CA-SMA-113</t>
  </si>
  <si>
    <t>CA-SMA-115</t>
  </si>
  <si>
    <t>Species</t>
  </si>
  <si>
    <t>CAS 20549</t>
  </si>
  <si>
    <t>Canis latrans</t>
  </si>
  <si>
    <t>CAS 6431</t>
  </si>
  <si>
    <t>CAS 263</t>
  </si>
  <si>
    <t>hair</t>
  </si>
  <si>
    <t>CAS 76</t>
  </si>
  <si>
    <t>CAS 92</t>
  </si>
  <si>
    <t>CAS 120</t>
  </si>
  <si>
    <t>CAS 165</t>
  </si>
  <si>
    <t>CAS 928</t>
  </si>
  <si>
    <t>CAS 955</t>
  </si>
  <si>
    <t>CAS 1328</t>
  </si>
  <si>
    <t>CAS 1329</t>
  </si>
  <si>
    <t>CAS 1128</t>
  </si>
  <si>
    <t>CAS 8115</t>
  </si>
  <si>
    <t>CAS 12633</t>
  </si>
  <si>
    <t>CAS 21220</t>
  </si>
  <si>
    <t>CAS 23923</t>
  </si>
  <si>
    <t>CAS 129</t>
  </si>
  <si>
    <t>Ursus arctos</t>
  </si>
  <si>
    <t>CAS 5567</t>
  </si>
  <si>
    <t>unknown</t>
  </si>
  <si>
    <t>CAS 9377</t>
  </si>
  <si>
    <t>CAS 24360</t>
  </si>
  <si>
    <t>CAS 27342</t>
  </si>
  <si>
    <t>Tissue</t>
  </si>
  <si>
    <t>SCR-35</t>
  </si>
  <si>
    <t>bone collagen</t>
  </si>
  <si>
    <t>MNT-234</t>
    <phoneticPr fontId="0" type="noConversion"/>
  </si>
  <si>
    <t>MNT-229</t>
    <phoneticPr fontId="0" type="noConversion"/>
  </si>
  <si>
    <t>Canis latrans</t>
    <phoneticPr fontId="0" type="noConversion"/>
  </si>
  <si>
    <t>MNT-229</t>
  </si>
  <si>
    <t>16A</t>
  </si>
  <si>
    <t>16B</t>
  </si>
  <si>
    <t>SMA-18</t>
    <phoneticPr fontId="0" type="noConversion"/>
  </si>
  <si>
    <t>E030-024</t>
    <phoneticPr fontId="0" type="noConversion"/>
  </si>
  <si>
    <t>E144-009</t>
    <phoneticPr fontId="0" type="noConversion"/>
  </si>
  <si>
    <t>SMA-113</t>
  </si>
  <si>
    <t>SMA-115</t>
  </si>
  <si>
    <t>Lake Co.</t>
  </si>
  <si>
    <t>Monterey Co.</t>
  </si>
  <si>
    <t>San Mateo Co.</t>
  </si>
  <si>
    <t>Kern Co.</t>
  </si>
  <si>
    <t>Santa Barbara Co.</t>
  </si>
  <si>
    <t>Mendocino Co.</t>
  </si>
  <si>
    <t>Santa Cruz Co.</t>
  </si>
  <si>
    <t>Contra Costa Co.</t>
  </si>
  <si>
    <t>Humboldt Co.</t>
  </si>
  <si>
    <t>Alameda Co.</t>
  </si>
  <si>
    <t>Marin Co.</t>
  </si>
  <si>
    <t>Solano Co.</t>
  </si>
  <si>
    <t>Santa Clara Co.</t>
  </si>
  <si>
    <t>San Francisco Co.</t>
  </si>
  <si>
    <t>Source</t>
  </si>
  <si>
    <t>[C]</t>
  </si>
  <si>
    <t>[N]</t>
  </si>
  <si>
    <t>n</t>
  </si>
  <si>
    <t>pinniped</t>
  </si>
  <si>
    <t>ungulate</t>
  </si>
  <si>
    <t>Moss Landing</t>
  </si>
  <si>
    <t>marine fish</t>
  </si>
  <si>
    <t>-</t>
  </si>
  <si>
    <t>this study</t>
  </si>
  <si>
    <t>collagen</t>
  </si>
  <si>
    <t>chitin</t>
  </si>
  <si>
    <t>ID</t>
  </si>
  <si>
    <t>Month</t>
  </si>
  <si>
    <t>Season</t>
  </si>
  <si>
    <t>Notes</t>
  </si>
  <si>
    <t>AN0015</t>
  </si>
  <si>
    <t>ANNU</t>
  </si>
  <si>
    <t>May</t>
  </si>
  <si>
    <t>Spring</t>
  </si>
  <si>
    <t>AN0019</t>
  </si>
  <si>
    <t>AN0020</t>
  </si>
  <si>
    <t>AN009</t>
  </si>
  <si>
    <t>091111AN003</t>
  </si>
  <si>
    <t>September</t>
  </si>
  <si>
    <t>Fall</t>
  </si>
  <si>
    <t>091111AN006</t>
  </si>
  <si>
    <t>hair-verified</t>
  </si>
  <si>
    <t>091111AN008</t>
  </si>
  <si>
    <t>091111AN0012</t>
  </si>
  <si>
    <t>091111AN0014</t>
  </si>
  <si>
    <t>091111AN0015</t>
  </si>
  <si>
    <t>102212ANNU19</t>
  </si>
  <si>
    <t>October</t>
  </si>
  <si>
    <t>102212ANNU20</t>
  </si>
  <si>
    <t>102212ANNU24</t>
  </si>
  <si>
    <t>102212ANNU25</t>
  </si>
  <si>
    <t>111411ANNU02</t>
  </si>
  <si>
    <t>November</t>
  </si>
  <si>
    <t>111411ANNU03</t>
  </si>
  <si>
    <t>111411ANNU04</t>
  </si>
  <si>
    <t>111411ANNU07</t>
  </si>
  <si>
    <t>111411ANNU11</t>
  </si>
  <si>
    <t>111411ANNU12</t>
  </si>
  <si>
    <t>111411ANNU16</t>
  </si>
  <si>
    <t>111411ANNU17</t>
  </si>
  <si>
    <t>012712ANNU01</t>
  </si>
  <si>
    <t>January</t>
  </si>
  <si>
    <t>Winter</t>
  </si>
  <si>
    <t>012712ANNU11</t>
  </si>
  <si>
    <t>062412ANNU32</t>
  </si>
  <si>
    <t>June</t>
  </si>
  <si>
    <t>Summer</t>
  </si>
  <si>
    <t>062412ANNU34</t>
  </si>
  <si>
    <t>062412ANNU37</t>
  </si>
  <si>
    <t>020313ANNU03</t>
  </si>
  <si>
    <t>February</t>
  </si>
  <si>
    <t>020313ANNU09</t>
  </si>
  <si>
    <t>091211MC1</t>
    <phoneticPr fontId="0" type="noConversion"/>
  </si>
  <si>
    <t>YLMC</t>
  </si>
  <si>
    <t>091211MC5</t>
  </si>
  <si>
    <t>111511YLMC08</t>
  </si>
  <si>
    <t>111511YLMC14</t>
  </si>
  <si>
    <t>012612YLMC09</t>
  </si>
  <si>
    <t>012612YLMC11</t>
  </si>
  <si>
    <t>012612YLMC17</t>
  </si>
  <si>
    <t>012612YLMC19</t>
  </si>
  <si>
    <t>012612YLMC22</t>
  </si>
  <si>
    <t>041412YLMC09</t>
  </si>
  <si>
    <t>April</t>
  </si>
  <si>
    <t>041412YLMC15</t>
  </si>
  <si>
    <t>062612YLMC14</t>
  </si>
  <si>
    <t>modern</t>
  </si>
  <si>
    <t>4 Embiotocidae, 2 Pacific hake, this study</t>
  </si>
  <si>
    <t>SLO-239</t>
  </si>
  <si>
    <t>Atomic C:N</t>
  </si>
  <si>
    <t>Year Collected*</t>
  </si>
  <si>
    <t>scat</t>
  </si>
  <si>
    <t>NA</t>
  </si>
  <si>
    <t>% marine</t>
  </si>
  <si>
    <t>% terrestrial</t>
  </si>
  <si>
    <t>hair-verified; no identifiable material</t>
  </si>
  <si>
    <t>020313ANNU02</t>
  </si>
  <si>
    <t>020313ANNU16</t>
  </si>
  <si>
    <t>062412ANNU16</t>
  </si>
  <si>
    <t>080813ANNU08</t>
  </si>
  <si>
    <t>August</t>
  </si>
  <si>
    <t>102212ANNU38</t>
  </si>
  <si>
    <t>012612YLMC12</t>
  </si>
  <si>
    <t>041412YLMC10</t>
  </si>
  <si>
    <t>041412YLMC12</t>
  </si>
  <si>
    <t>041412YLMC14</t>
  </si>
  <si>
    <t>041412YLMC18</t>
  </si>
  <si>
    <t>062612YLMC01</t>
  </si>
  <si>
    <t>062612YLMC11</t>
  </si>
  <si>
    <t>081013YLMC06</t>
  </si>
  <si>
    <t>081013YLMC08</t>
  </si>
  <si>
    <t>091211MC4</t>
    <phoneticPr fontId="0" type="noConversion"/>
  </si>
  <si>
    <t>091211MC6</t>
    <phoneticPr fontId="0" type="noConversion"/>
  </si>
  <si>
    <t>102312YLMC11</t>
  </si>
  <si>
    <t>102312YLMC12</t>
  </si>
  <si>
    <t>102312YLMC19</t>
  </si>
  <si>
    <t>102312YLMC34</t>
  </si>
  <si>
    <t>111511YLMC11</t>
  </si>
  <si>
    <t>probability: 0.89</t>
  </si>
  <si>
    <t>probability: 0.69</t>
  </si>
  <si>
    <t>probability: 1.00</t>
  </si>
  <si>
    <t>probability: 0.94</t>
  </si>
  <si>
    <t>DNA failed, hair-verified</t>
  </si>
  <si>
    <t>probability: 0.65</t>
  </si>
  <si>
    <t>probability: 0.95</t>
  </si>
  <si>
    <t>probability: 0.75</t>
  </si>
  <si>
    <t>probability: 0.67</t>
  </si>
  <si>
    <t>probability: 0.87</t>
  </si>
  <si>
    <t>probability: 0.86</t>
  </si>
  <si>
    <t>probability: 0.66</t>
  </si>
  <si>
    <t>probability: 0.82</t>
  </si>
  <si>
    <t>probability: 0.85</t>
  </si>
  <si>
    <t>probability: 0.61</t>
  </si>
  <si>
    <t>probability: 0.98</t>
  </si>
  <si>
    <t>probability: 0.84</t>
  </si>
  <si>
    <t>DNA mixed; hair-verified</t>
  </si>
  <si>
    <t>SPR1</t>
  </si>
  <si>
    <t>COY3</t>
  </si>
  <si>
    <t>Reid and Koch, 2017, PLoSONE</t>
  </si>
  <si>
    <t>DNA verified</t>
  </si>
  <si>
    <t>Transect length (km)</t>
  </si>
  <si>
    <t>Mean</t>
  </si>
  <si>
    <t>Año Nuevo</t>
  </si>
  <si>
    <t>Younger Lagoon/Moore Creek</t>
  </si>
  <si>
    <t>Range</t>
  </si>
  <si>
    <t>Modern Año Nuevo</t>
  </si>
  <si>
    <t>Modern Younger Lagoon/ Moore Creek</t>
  </si>
  <si>
    <t>Moss Landing (CA-MNT-229 and CA-MNT-234)</t>
  </si>
  <si>
    <t>summer</t>
  </si>
  <si>
    <t>012712ANNU03</t>
  </si>
  <si>
    <t>winter</t>
  </si>
  <si>
    <t>012712ANNU04</t>
  </si>
  <si>
    <t>012712ANNU07</t>
  </si>
  <si>
    <t>012712ANNU15</t>
  </si>
  <si>
    <t>020313ANNU01</t>
  </si>
  <si>
    <t>020313ANNU04</t>
  </si>
  <si>
    <t>020313ANNU10</t>
  </si>
  <si>
    <t>020313ANNU12</t>
  </si>
  <si>
    <t>020313ANNU15</t>
  </si>
  <si>
    <t>041512ANNU02</t>
  </si>
  <si>
    <t>spring</t>
  </si>
  <si>
    <t>041512ANNU11</t>
  </si>
  <si>
    <t>041512ANNU16</t>
  </si>
  <si>
    <t>041512ANNU20</t>
  </si>
  <si>
    <t>050413ANNU01</t>
  </si>
  <si>
    <t>050413ANNU02</t>
  </si>
  <si>
    <t>050413ANNU06</t>
  </si>
  <si>
    <t>050413ANNU07</t>
  </si>
  <si>
    <t>050413ANNU08</t>
  </si>
  <si>
    <t>050413ANNU10</t>
  </si>
  <si>
    <t>050413ANNU12</t>
  </si>
  <si>
    <t>050413ANNU14</t>
  </si>
  <si>
    <t>050413ANNU16</t>
  </si>
  <si>
    <t>062412ANNU01</t>
  </si>
  <si>
    <t>062412ANNU22</t>
  </si>
  <si>
    <t>062412ANNU26</t>
  </si>
  <si>
    <t>062412ANNU30</t>
  </si>
  <si>
    <t>080813ANNU07</t>
  </si>
  <si>
    <t>080813ANNU09</t>
  </si>
  <si>
    <t>080813ANNU20</t>
  </si>
  <si>
    <t>080813ANNU24</t>
  </si>
  <si>
    <t>080813ANNU35</t>
  </si>
  <si>
    <t>091111AN001</t>
  </si>
  <si>
    <t>fall</t>
  </si>
  <si>
    <t>091111AN005</t>
  </si>
  <si>
    <t>091111AN009</t>
  </si>
  <si>
    <t>091111AN017</t>
  </si>
  <si>
    <t>091111AN018</t>
  </si>
  <si>
    <t>091111AN020</t>
  </si>
  <si>
    <t>102212ANNU01</t>
  </si>
  <si>
    <t>102212ANNU02</t>
  </si>
  <si>
    <t>102212ANNU10</t>
  </si>
  <si>
    <t>102212ANNU26</t>
  </si>
  <si>
    <t>102212ANNU27</t>
  </si>
  <si>
    <t>102212ANNU32</t>
  </si>
  <si>
    <t>102212ANNU36</t>
  </si>
  <si>
    <t>111411ANNU10</t>
  </si>
  <si>
    <t>111411ANNU18</t>
  </si>
  <si>
    <t>111411ANNU22</t>
  </si>
  <si>
    <t>111411ANNU31</t>
  </si>
  <si>
    <t>2AN0037</t>
  </si>
  <si>
    <t>2AN0043</t>
  </si>
  <si>
    <t>AN0001</t>
  </si>
  <si>
    <t>AN0003</t>
  </si>
  <si>
    <t>AN0005</t>
  </si>
  <si>
    <t>012612YLMC16</t>
  </si>
  <si>
    <t>041412YLMC03</t>
  </si>
  <si>
    <t>041412YLMC05</t>
  </si>
  <si>
    <t>041412YLMC23</t>
  </si>
  <si>
    <t>062612YLMC05</t>
  </si>
  <si>
    <t>062612YLMC08</t>
  </si>
  <si>
    <t>062612YLMC10</t>
  </si>
  <si>
    <t>091211YL03</t>
  </si>
  <si>
    <t>111511YLMC01</t>
  </si>
  <si>
    <t>012712ANNU16</t>
  </si>
  <si>
    <t>012712ANNU17</t>
  </si>
  <si>
    <t>012712ANNU20</t>
  </si>
  <si>
    <t>012712ANNU22</t>
  </si>
  <si>
    <t>012712ANNU23</t>
  </si>
  <si>
    <t>012712ANNU24</t>
  </si>
  <si>
    <t>041512ANNU06</t>
  </si>
  <si>
    <t>041512ANNU07</t>
  </si>
  <si>
    <t>041512ANNU09</t>
  </si>
  <si>
    <t>041512ANNU10</t>
  </si>
  <si>
    <t>041512ANNU13</t>
  </si>
  <si>
    <t>062412ANNU12</t>
  </si>
  <si>
    <t>062412ANNU17</t>
  </si>
  <si>
    <t>080813ANNU12</t>
  </si>
  <si>
    <t>080813ANNU19</t>
  </si>
  <si>
    <t>080813ANNU21</t>
  </si>
  <si>
    <t>091111AN027</t>
  </si>
  <si>
    <t>091111AN028</t>
  </si>
  <si>
    <t>091111AN030</t>
  </si>
  <si>
    <t>091111AN035</t>
  </si>
  <si>
    <t>102212ANNU12</t>
  </si>
  <si>
    <t>102212ANNU13</t>
  </si>
  <si>
    <t>111411ANNU20</t>
  </si>
  <si>
    <t>111411ANNU27</t>
  </si>
  <si>
    <t>2AN0016</t>
  </si>
  <si>
    <t>2AN0024</t>
  </si>
  <si>
    <t>2AN0034</t>
  </si>
  <si>
    <t>Lynx rufus</t>
  </si>
  <si>
    <t>Urocyon cinereoargenteus</t>
  </si>
  <si>
    <t>small mammal</t>
  </si>
  <si>
    <t>plant</t>
  </si>
  <si>
    <t>MIXsiar model parameters</t>
  </si>
  <si>
    <t>very long; error structure: Resid * Process</t>
  </si>
  <si>
    <t>normal; error structure: Resid * Process</t>
  </si>
  <si>
    <t>normal; error structure: Process only (N = 1)</t>
  </si>
  <si>
    <t>long; error structure: Resid * Process</t>
  </si>
  <si>
    <t>Time Period</t>
  </si>
  <si>
    <t>historical</t>
  </si>
  <si>
    <t>archaeological</t>
  </si>
  <si>
    <t>1-17d</t>
  </si>
  <si>
    <t>SLO-5</t>
  </si>
  <si>
    <t>COY1</t>
  </si>
  <si>
    <t>COY2</t>
  </si>
  <si>
    <t>Lynx rufus</t>
    <phoneticPr fontId="0" type="noConversion"/>
  </si>
  <si>
    <t>Puma concolor</t>
  </si>
  <si>
    <t>muscle</t>
  </si>
  <si>
    <t>Group</t>
  </si>
  <si>
    <t>anthropogenic</t>
  </si>
  <si>
    <t>Jahren and Kraft, 2009</t>
  </si>
  <si>
    <t>Bird</t>
  </si>
  <si>
    <t>Reid and Koch, 2017</t>
  </si>
  <si>
    <t>marine</t>
  </si>
  <si>
    <t>Burton and Koch, 1999</t>
  </si>
  <si>
    <t>Aurioles et al. 2006</t>
  </si>
  <si>
    <t>terrestrial omnivore</t>
  </si>
  <si>
    <t>CA mouse</t>
  </si>
  <si>
    <t>terrestrial herbivore</t>
  </si>
  <si>
    <t>manzanita berry</t>
  </si>
  <si>
    <t>Reid et al. 2014</t>
  </si>
  <si>
    <t>coffee berry</t>
  </si>
  <si>
    <r>
      <t>δ</t>
    </r>
    <r>
      <rPr>
        <b/>
        <vertAlign val="superscript"/>
        <sz val="10"/>
        <color theme="1"/>
        <rFont val="Arial"/>
        <family val="2"/>
      </rPr>
      <t>13</t>
    </r>
    <r>
      <rPr>
        <b/>
        <sz val="10"/>
        <color theme="1"/>
        <rFont val="Arial"/>
        <family val="2"/>
      </rPr>
      <t>C</t>
    </r>
  </si>
  <si>
    <r>
      <t>δ</t>
    </r>
    <r>
      <rPr>
        <b/>
        <vertAlign val="superscript"/>
        <sz val="10"/>
        <color theme="1"/>
        <rFont val="Arial"/>
        <family val="2"/>
      </rPr>
      <t>15</t>
    </r>
    <r>
      <rPr>
        <b/>
        <sz val="10"/>
        <color theme="1"/>
        <rFont val="Arial"/>
        <family val="2"/>
      </rPr>
      <t>N</t>
    </r>
  </si>
  <si>
    <r>
      <t>diet space δ</t>
    </r>
    <r>
      <rPr>
        <b/>
        <vertAlign val="superscript"/>
        <sz val="10"/>
        <color indexed="8"/>
        <rFont val="Arial"/>
        <family val="2"/>
      </rPr>
      <t>13</t>
    </r>
    <r>
      <rPr>
        <b/>
        <sz val="10"/>
        <color indexed="8"/>
        <rFont val="Arial"/>
        <family val="2"/>
      </rPr>
      <t>C</t>
    </r>
  </si>
  <si>
    <r>
      <t>std dev  δ</t>
    </r>
    <r>
      <rPr>
        <b/>
        <vertAlign val="superscript"/>
        <sz val="10"/>
        <color indexed="8"/>
        <rFont val="Arial"/>
        <family val="2"/>
      </rPr>
      <t>13</t>
    </r>
    <r>
      <rPr>
        <b/>
        <sz val="10"/>
        <color indexed="8"/>
        <rFont val="Arial"/>
        <family val="2"/>
      </rPr>
      <t>C</t>
    </r>
  </si>
  <si>
    <r>
      <t>diet space δ</t>
    </r>
    <r>
      <rPr>
        <b/>
        <vertAlign val="superscript"/>
        <sz val="10"/>
        <color indexed="8"/>
        <rFont val="Arial"/>
        <family val="2"/>
      </rPr>
      <t>15</t>
    </r>
    <r>
      <rPr>
        <b/>
        <sz val="10"/>
        <color indexed="8"/>
        <rFont val="Arial"/>
        <family val="2"/>
      </rPr>
      <t>N</t>
    </r>
  </si>
  <si>
    <r>
      <t>std dev δ</t>
    </r>
    <r>
      <rPr>
        <b/>
        <vertAlign val="superscript"/>
        <sz val="10"/>
        <color indexed="8"/>
        <rFont val="Arial"/>
        <family val="2"/>
      </rPr>
      <t>15</t>
    </r>
    <r>
      <rPr>
        <b/>
        <sz val="10"/>
        <color indexed="8"/>
        <rFont val="Arial"/>
        <family val="2"/>
      </rPr>
      <t>N</t>
    </r>
  </si>
  <si>
    <t>Anthropogenic Average</t>
  </si>
  <si>
    <t>unidentified bird</t>
  </si>
  <si>
    <t>unidentifed reptile</t>
  </si>
  <si>
    <t>feather</t>
  </si>
  <si>
    <t>tissue sampled</t>
  </si>
  <si>
    <t>skin</t>
  </si>
  <si>
    <r>
      <rPr>
        <sz val="10"/>
        <color theme="1"/>
        <rFont val="Arial"/>
        <family val="2"/>
      </rPr>
      <t>CA sea lion (</t>
    </r>
    <r>
      <rPr>
        <i/>
        <sz val="10"/>
        <color theme="1"/>
        <rFont val="Arial"/>
        <family val="2"/>
      </rPr>
      <t>Zalophus californianus</t>
    </r>
    <r>
      <rPr>
        <sz val="10"/>
        <color theme="1"/>
        <rFont val="Arial"/>
        <family val="2"/>
      </rPr>
      <t>), male</t>
    </r>
  </si>
  <si>
    <r>
      <rPr>
        <sz val="10"/>
        <color theme="1"/>
        <rFont val="Arial"/>
        <family val="2"/>
      </rPr>
      <t>CA sea lion (</t>
    </r>
    <r>
      <rPr>
        <i/>
        <sz val="10"/>
        <color theme="1"/>
        <rFont val="Arial"/>
        <family val="2"/>
      </rPr>
      <t>Zalophus californianus</t>
    </r>
    <r>
      <rPr>
        <sz val="10"/>
        <color theme="1"/>
        <rFont val="Arial"/>
        <family val="2"/>
      </rPr>
      <t>), female</t>
    </r>
  </si>
  <si>
    <r>
      <t>CA sea lion (</t>
    </r>
    <r>
      <rPr>
        <i/>
        <sz val="10"/>
        <color theme="1"/>
        <rFont val="Arial"/>
        <family val="2"/>
      </rPr>
      <t>Zalophus californianus</t>
    </r>
    <r>
      <rPr>
        <sz val="10"/>
        <color theme="1"/>
        <rFont val="Arial"/>
        <family val="2"/>
      </rPr>
      <t>)</t>
    </r>
  </si>
  <si>
    <r>
      <t>Harbor seal (</t>
    </r>
    <r>
      <rPr>
        <i/>
        <sz val="10"/>
        <color theme="1"/>
        <rFont val="Arial"/>
        <family val="2"/>
      </rPr>
      <t>Phoca vitulina</t>
    </r>
    <r>
      <rPr>
        <sz val="10"/>
        <color theme="1"/>
        <rFont val="Arial"/>
        <family val="2"/>
      </rPr>
      <t>)</t>
    </r>
  </si>
  <si>
    <r>
      <t>Northern elephant seal (</t>
    </r>
    <r>
      <rPr>
        <i/>
        <sz val="10"/>
        <color theme="1"/>
        <rFont val="Arial"/>
        <family val="2"/>
      </rPr>
      <t>Mirounga angustirostris</t>
    </r>
    <r>
      <rPr>
        <sz val="10"/>
        <color theme="1"/>
        <rFont val="Arial"/>
        <family val="2"/>
      </rPr>
      <t>), pups</t>
    </r>
  </si>
  <si>
    <r>
      <t>Northern elephant seal (</t>
    </r>
    <r>
      <rPr>
        <i/>
        <sz val="10"/>
        <color theme="1"/>
        <rFont val="Arial"/>
        <family val="2"/>
      </rPr>
      <t>Mirounga angustirostris</t>
    </r>
    <r>
      <rPr>
        <sz val="10"/>
        <color theme="1"/>
        <rFont val="Arial"/>
        <family val="2"/>
      </rPr>
      <t>)</t>
    </r>
  </si>
  <si>
    <r>
      <t>Northern elephant seal (</t>
    </r>
    <r>
      <rPr>
        <i/>
        <sz val="10"/>
        <color theme="1"/>
        <rFont val="Arial"/>
        <family val="2"/>
      </rPr>
      <t>Mirounga angustirostris</t>
    </r>
    <r>
      <rPr>
        <sz val="10"/>
        <color theme="1"/>
        <rFont val="Arial"/>
        <family val="2"/>
      </rPr>
      <t>), female</t>
    </r>
  </si>
  <si>
    <r>
      <t>Northern elephant seal (</t>
    </r>
    <r>
      <rPr>
        <i/>
        <sz val="10"/>
        <color theme="1"/>
        <rFont val="Arial"/>
        <family val="2"/>
      </rPr>
      <t>Mirounga angustirostris</t>
    </r>
    <r>
      <rPr>
        <sz val="10"/>
        <color theme="1"/>
        <rFont val="Arial"/>
        <family val="2"/>
      </rPr>
      <t>), male</t>
    </r>
  </si>
  <si>
    <r>
      <t>Pig (</t>
    </r>
    <r>
      <rPr>
        <i/>
        <sz val="10"/>
        <color theme="1"/>
        <rFont val="Arial"/>
        <family val="2"/>
      </rPr>
      <t>Sus scrofa</t>
    </r>
    <r>
      <rPr>
        <sz val="10"/>
        <color theme="1"/>
        <rFont val="Arial"/>
        <family val="2"/>
      </rPr>
      <t>)</t>
    </r>
  </si>
  <si>
    <t>unidentified reptile</t>
  </si>
  <si>
    <r>
      <t>Opossum (</t>
    </r>
    <r>
      <rPr>
        <i/>
        <sz val="10"/>
        <color theme="1"/>
        <rFont val="Arial"/>
        <family val="2"/>
      </rPr>
      <t>Didelphis marsupialus)</t>
    </r>
  </si>
  <si>
    <t>unidentified arthropod</t>
  </si>
  <si>
    <t>This study</t>
  </si>
  <si>
    <r>
      <t>California vole (</t>
    </r>
    <r>
      <rPr>
        <i/>
        <sz val="10"/>
        <color theme="1"/>
        <rFont val="Arial"/>
        <family val="2"/>
      </rPr>
      <t>Microtus californicus</t>
    </r>
    <r>
      <rPr>
        <sz val="10"/>
        <color theme="1"/>
        <rFont val="Arial"/>
        <family val="2"/>
      </rPr>
      <t>)</t>
    </r>
  </si>
  <si>
    <r>
      <t>Woodrat (</t>
    </r>
    <r>
      <rPr>
        <i/>
        <sz val="10"/>
        <color theme="1"/>
        <rFont val="Arial"/>
        <family val="2"/>
      </rPr>
      <t>Neotoma fuscipes</t>
    </r>
    <r>
      <rPr>
        <sz val="10"/>
        <color theme="1"/>
        <rFont val="Arial"/>
        <family val="2"/>
      </rPr>
      <t>)</t>
    </r>
  </si>
  <si>
    <r>
      <t>Black-tailed deer (</t>
    </r>
    <r>
      <rPr>
        <i/>
        <sz val="10"/>
        <color theme="1"/>
        <rFont val="Arial"/>
        <family val="2"/>
      </rPr>
      <t>Odocoileus hemionus</t>
    </r>
    <r>
      <rPr>
        <sz val="10"/>
        <color theme="1"/>
        <rFont val="Arial"/>
        <family val="2"/>
      </rPr>
      <t>)</t>
    </r>
  </si>
  <si>
    <r>
      <t>Brush mouse (</t>
    </r>
    <r>
      <rPr>
        <i/>
        <sz val="10"/>
        <color theme="1"/>
        <rFont val="Arial"/>
        <family val="2"/>
      </rPr>
      <t>Peromyscus boylii</t>
    </r>
    <r>
      <rPr>
        <sz val="10"/>
        <color theme="1"/>
        <rFont val="Arial"/>
        <family val="2"/>
      </rPr>
      <t>)</t>
    </r>
  </si>
  <si>
    <r>
      <t>Deer mouse (</t>
    </r>
    <r>
      <rPr>
        <i/>
        <sz val="10"/>
        <color theme="1"/>
        <rFont val="Arial"/>
        <family val="2"/>
      </rPr>
      <t>Peromyscus maniculatus</t>
    </r>
    <r>
      <rPr>
        <sz val="10"/>
        <color theme="1"/>
        <rFont val="Arial"/>
        <family val="2"/>
      </rPr>
      <t>)</t>
    </r>
  </si>
  <si>
    <r>
      <t>Harvest mouse (</t>
    </r>
    <r>
      <rPr>
        <i/>
        <sz val="10"/>
        <color theme="1"/>
        <rFont val="Arial"/>
        <family val="2"/>
      </rPr>
      <t>Reithrodontomys megalotis</t>
    </r>
    <r>
      <rPr>
        <sz val="10"/>
        <color theme="1"/>
        <rFont val="Arial"/>
        <family val="2"/>
      </rPr>
      <t>)</t>
    </r>
  </si>
  <si>
    <r>
      <t>Brush rabbit (</t>
    </r>
    <r>
      <rPr>
        <i/>
        <sz val="10"/>
        <color theme="1"/>
        <rFont val="Arial"/>
        <family val="2"/>
      </rPr>
      <t>Sylvilagus bachmani</t>
    </r>
    <r>
      <rPr>
        <sz val="10"/>
        <color theme="1"/>
        <rFont val="Arial"/>
        <family val="2"/>
      </rPr>
      <t>)</t>
    </r>
  </si>
  <si>
    <r>
      <t>Jerusalem cricket (</t>
    </r>
    <r>
      <rPr>
        <i/>
        <sz val="10"/>
        <color theme="1"/>
        <rFont val="Arial"/>
        <family val="2"/>
      </rPr>
      <t>Stenopelmatus</t>
    </r>
    <r>
      <rPr>
        <sz val="10"/>
        <color theme="1"/>
        <rFont val="Arial"/>
        <family val="2"/>
      </rPr>
      <t xml:space="preserve"> sp.)</t>
    </r>
  </si>
  <si>
    <t>collagen, hair</t>
  </si>
  <si>
    <t>berry</t>
  </si>
  <si>
    <t>Reference</t>
  </si>
  <si>
    <t>fast food beef</t>
  </si>
  <si>
    <t>fast food chicken</t>
  </si>
  <si>
    <t>rabbit</t>
  </si>
  <si>
    <t>gopher</t>
  </si>
  <si>
    <r>
      <t>Northern fur seal (</t>
    </r>
    <r>
      <rPr>
        <i/>
        <sz val="10"/>
        <color rgb="FF000000"/>
        <rFont val="Arial"/>
        <family val="2"/>
      </rPr>
      <t>Callorhinus ursinus</t>
    </r>
    <r>
      <rPr>
        <sz val="10"/>
        <color rgb="FF000000"/>
        <rFont val="Arial"/>
        <family val="2"/>
      </rPr>
      <t>)</t>
    </r>
  </si>
  <si>
    <r>
      <t>Black-tailed deer (</t>
    </r>
    <r>
      <rPr>
        <i/>
        <sz val="10"/>
        <color rgb="FF000000"/>
        <rFont val="Arial"/>
        <family val="2"/>
      </rPr>
      <t>Odocoileus hemionus</t>
    </r>
    <r>
      <rPr>
        <sz val="10"/>
        <color rgb="FF000000"/>
        <rFont val="Arial"/>
        <family val="2"/>
      </rPr>
      <t>) and elk (</t>
    </r>
    <r>
      <rPr>
        <i/>
        <sz val="10"/>
        <color rgb="FF000000"/>
        <rFont val="Arial"/>
        <family val="2"/>
      </rPr>
      <t>Cervus canadensis</t>
    </r>
    <r>
      <rPr>
        <sz val="10"/>
        <color rgb="FF000000"/>
        <rFont val="Arial"/>
        <family val="2"/>
      </rPr>
      <t>)</t>
    </r>
  </si>
  <si>
    <r>
      <rPr>
        <sz val="10"/>
        <color rgb="FF000000"/>
        <rFont val="Arial"/>
        <family val="2"/>
      </rPr>
      <t>Botta's pocket gopher (</t>
    </r>
    <r>
      <rPr>
        <i/>
        <sz val="10"/>
        <color rgb="FF000000"/>
        <rFont val="Arial"/>
        <family val="2"/>
      </rPr>
      <t>Thomomys bottae</t>
    </r>
    <r>
      <rPr>
        <sz val="10"/>
        <color rgb="FF000000"/>
        <rFont val="Arial"/>
        <family val="2"/>
      </rPr>
      <t>)</t>
    </r>
  </si>
  <si>
    <r>
      <t xml:space="preserve">9 </t>
    </r>
    <r>
      <rPr>
        <i/>
        <sz val="10"/>
        <color theme="1"/>
        <rFont val="Arial"/>
        <family val="2"/>
      </rPr>
      <t>O. hemionus</t>
    </r>
    <r>
      <rPr>
        <sz val="10"/>
        <color theme="1"/>
        <rFont val="Arial"/>
        <family val="2"/>
      </rPr>
      <t xml:space="preserve">, 10 </t>
    </r>
    <r>
      <rPr>
        <i/>
        <sz val="10"/>
        <color theme="1"/>
        <rFont val="Arial"/>
        <family val="2"/>
      </rPr>
      <t>C. canadensis</t>
    </r>
    <r>
      <rPr>
        <sz val="10"/>
        <color theme="1"/>
        <rFont val="Arial"/>
        <family val="2"/>
      </rPr>
      <t>, this study</t>
    </r>
  </si>
  <si>
    <r>
      <t xml:space="preserve">5 </t>
    </r>
    <r>
      <rPr>
        <i/>
        <sz val="10"/>
        <color theme="1"/>
        <rFont val="Arial"/>
        <family val="2"/>
      </rPr>
      <t>Callorhinus ursinus</t>
    </r>
    <r>
      <rPr>
        <sz val="10"/>
        <color theme="1"/>
        <rFont val="Arial"/>
        <family val="2"/>
      </rPr>
      <t xml:space="preserve">, 2 </t>
    </r>
    <r>
      <rPr>
        <i/>
        <sz val="10"/>
        <color theme="1"/>
        <rFont val="Arial"/>
        <family val="2"/>
      </rPr>
      <t>Zalophus californianus</t>
    </r>
    <r>
      <rPr>
        <sz val="10"/>
        <color theme="1"/>
        <rFont val="Arial"/>
        <family val="2"/>
      </rPr>
      <t>, this study</t>
    </r>
  </si>
  <si>
    <r>
      <t xml:space="preserve">9 </t>
    </r>
    <r>
      <rPr>
        <i/>
        <sz val="10"/>
        <color theme="1"/>
        <rFont val="Arial"/>
        <family val="2"/>
      </rPr>
      <t>O. hemionus</t>
    </r>
    <r>
      <rPr>
        <sz val="10"/>
        <color theme="1"/>
        <rFont val="Arial"/>
        <family val="2"/>
      </rPr>
      <t>, this study</t>
    </r>
  </si>
  <si>
    <t>Surfperch (Embiotocidae) and Pacific hake (Merlucciidae)</t>
  </si>
  <si>
    <r>
      <t xml:space="preserve">Rabbit </t>
    </r>
    <r>
      <rPr>
        <i/>
        <sz val="10"/>
        <color indexed="8"/>
        <rFont val="Arial"/>
        <family val="2"/>
      </rPr>
      <t>(Sylvilagus</t>
    </r>
    <r>
      <rPr>
        <sz val="10"/>
        <color indexed="8"/>
        <rFont val="Arial"/>
        <family val="2"/>
      </rPr>
      <t xml:space="preserve"> sp.)</t>
    </r>
  </si>
  <si>
    <r>
      <rPr>
        <sz val="10"/>
        <color rgb="FF000000"/>
        <rFont val="Arial"/>
        <family val="2"/>
      </rPr>
      <t>Sea otter (</t>
    </r>
    <r>
      <rPr>
        <i/>
        <sz val="10"/>
        <color rgb="FF000000"/>
        <rFont val="Arial"/>
        <family val="2"/>
      </rPr>
      <t>Enyhdra lutris)</t>
    </r>
  </si>
  <si>
    <r>
      <t>Northern fur seal (</t>
    </r>
    <r>
      <rPr>
        <i/>
        <sz val="10"/>
        <color rgb="FF000000"/>
        <rFont val="Arial"/>
        <family val="2"/>
      </rPr>
      <t>Callorhinus ursinus</t>
    </r>
    <r>
      <rPr>
        <sz val="10"/>
        <color rgb="FF000000"/>
        <rFont val="Arial"/>
        <family val="2"/>
      </rPr>
      <t>) and California sea lion (</t>
    </r>
    <r>
      <rPr>
        <i/>
        <sz val="10"/>
        <color rgb="FF000000"/>
        <rFont val="Arial"/>
        <family val="2"/>
      </rPr>
      <t>Zalophus californianus</t>
    </r>
    <r>
      <rPr>
        <sz val="10"/>
        <color rgb="FF000000"/>
        <rFont val="Arial"/>
        <family val="2"/>
      </rPr>
      <t>)</t>
    </r>
  </si>
  <si>
    <t>sea otter</t>
  </si>
  <si>
    <t>Surfperch (Embiotocidae) and Prickleback (Stichaeidae)</t>
  </si>
  <si>
    <r>
      <t xml:space="preserve">5 </t>
    </r>
    <r>
      <rPr>
        <i/>
        <sz val="10"/>
        <color theme="1"/>
        <rFont val="Arial"/>
        <family val="2"/>
      </rPr>
      <t>O. hemionus</t>
    </r>
    <r>
      <rPr>
        <sz val="10"/>
        <color theme="1"/>
        <rFont val="Arial"/>
        <family val="2"/>
      </rPr>
      <t xml:space="preserve">, 3 </t>
    </r>
    <r>
      <rPr>
        <i/>
        <sz val="10"/>
        <color theme="1"/>
        <rFont val="Arial"/>
        <family val="2"/>
      </rPr>
      <t>C. canadensis</t>
    </r>
    <r>
      <rPr>
        <sz val="10"/>
        <color theme="1"/>
        <rFont val="Arial"/>
        <family val="2"/>
      </rPr>
      <t>, this study</t>
    </r>
  </si>
  <si>
    <r>
      <t xml:space="preserve">8 </t>
    </r>
    <r>
      <rPr>
        <i/>
        <sz val="10"/>
        <color theme="1"/>
        <rFont val="Arial"/>
        <family val="2"/>
      </rPr>
      <t>O. hemionus</t>
    </r>
    <r>
      <rPr>
        <sz val="10"/>
        <color theme="1"/>
        <rFont val="Arial"/>
        <family val="2"/>
      </rPr>
      <t xml:space="preserve">, 2 </t>
    </r>
    <r>
      <rPr>
        <i/>
        <sz val="10"/>
        <color theme="1"/>
        <rFont val="Arial"/>
        <family val="2"/>
      </rPr>
      <t>C. canadensis</t>
    </r>
    <r>
      <rPr>
        <sz val="10"/>
        <color theme="1"/>
        <rFont val="Arial"/>
        <family val="2"/>
      </rPr>
      <t>, this study</t>
    </r>
  </si>
  <si>
    <r>
      <t xml:space="preserve">Rabbit </t>
    </r>
    <r>
      <rPr>
        <i/>
        <sz val="10"/>
        <color indexed="8"/>
        <rFont val="Arial"/>
        <family val="2"/>
      </rPr>
      <t>(Sylvilagus</t>
    </r>
    <r>
      <rPr>
        <sz val="10"/>
        <color indexed="8"/>
        <rFont val="Arial"/>
        <family val="2"/>
      </rPr>
      <t xml:space="preserve"> sp.) and Botta's pocket gopher (Thomomys bottae)</t>
    </r>
  </si>
  <si>
    <t>Estimated Holocene berries</t>
  </si>
  <si>
    <r>
      <t xml:space="preserve">Rabbit </t>
    </r>
    <r>
      <rPr>
        <i/>
        <sz val="10"/>
        <color indexed="8"/>
        <rFont val="Arial"/>
        <family val="2"/>
      </rPr>
      <t>(Sylvilagus</t>
    </r>
    <r>
      <rPr>
        <sz val="10"/>
        <color indexed="8"/>
        <rFont val="Arial"/>
        <family val="2"/>
      </rPr>
      <t xml:space="preserve"> sp.), Botta's pocket gopher (Thomomys bottae), and woodrat (</t>
    </r>
    <r>
      <rPr>
        <i/>
        <sz val="10"/>
        <color indexed="8"/>
        <rFont val="Arial"/>
        <family val="2"/>
      </rPr>
      <t>Neotoma fuscipes</t>
    </r>
    <r>
      <rPr>
        <sz val="10"/>
        <color indexed="8"/>
        <rFont val="Arial"/>
        <family val="2"/>
      </rPr>
      <t>)</t>
    </r>
  </si>
  <si>
    <t>2 Embiotocidae, 3 Stichaeidae, this study</t>
  </si>
  <si>
    <r>
      <t xml:space="preserve">Rabbit </t>
    </r>
    <r>
      <rPr>
        <i/>
        <sz val="10"/>
        <color indexed="8"/>
        <rFont val="Arial"/>
        <family val="2"/>
      </rPr>
      <t>(Sylvilagus</t>
    </r>
    <r>
      <rPr>
        <sz val="10"/>
        <color indexed="8"/>
        <rFont val="Arial"/>
        <family val="2"/>
      </rPr>
      <t xml:space="preserve"> sp.) and woodrat (</t>
    </r>
    <r>
      <rPr>
        <i/>
        <sz val="10"/>
        <color indexed="8"/>
        <rFont val="Arial"/>
        <family val="2"/>
      </rPr>
      <t>Neotoma fuscipes</t>
    </r>
    <r>
      <rPr>
        <sz val="10"/>
        <color indexed="8"/>
        <rFont val="Arial"/>
        <family val="2"/>
      </rPr>
      <t>)</t>
    </r>
  </si>
  <si>
    <r>
      <t>Supplementary Table 6</t>
    </r>
    <r>
      <rPr>
        <sz val="11"/>
        <color rgb="FF000000"/>
        <rFont val="Arial"/>
        <family val="2"/>
      </rPr>
      <t>. Scat deposition rates at each site in scats/km/day. We initially collected scat about 10 days after clearing, but shortened this time period to 7 days with some variation depending on scheduling.</t>
    </r>
  </si>
  <si>
    <r>
      <t>California mouse (</t>
    </r>
    <r>
      <rPr>
        <i/>
        <sz val="10"/>
        <color theme="1"/>
        <rFont val="Arial"/>
        <family val="2"/>
      </rPr>
      <t>Peromyscus californicus</t>
    </r>
    <r>
      <rPr>
        <sz val="10"/>
        <color theme="1"/>
        <rFont val="Arial"/>
        <family val="2"/>
      </rPr>
      <t>)</t>
    </r>
  </si>
  <si>
    <t>Berry Average</t>
  </si>
  <si>
    <t>Terrestrial omnivore Average</t>
  </si>
  <si>
    <t>Terrestrial herbivore Average</t>
  </si>
  <si>
    <t>Marine Average</t>
  </si>
  <si>
    <t>Burton et al. 2001; this study</t>
  </si>
  <si>
    <r>
      <t>Northern fur seal (</t>
    </r>
    <r>
      <rPr>
        <i/>
        <sz val="10"/>
        <rFont val="Arial"/>
        <family val="2"/>
      </rPr>
      <t>Callorhinus ursinus</t>
    </r>
    <r>
      <rPr>
        <sz val="10"/>
        <rFont val="Arial"/>
        <family val="2"/>
      </rPr>
      <t>)</t>
    </r>
  </si>
  <si>
    <t>Organism</t>
  </si>
  <si>
    <t>Citation</t>
  </si>
  <si>
    <t>-1.9 ± 0.5</t>
  </si>
  <si>
    <t>-0.6 ± 0.4</t>
  </si>
  <si>
    <t>-1.3 ± 0.7</t>
  </si>
  <si>
    <t>-1.0 ± 0.4</t>
  </si>
  <si>
    <t>no change</t>
  </si>
  <si>
    <t>-0.3 ± 0.5</t>
  </si>
  <si>
    <t>-0.6 ± 0.3</t>
  </si>
  <si>
    <t>Hobson and Clark 1992</t>
  </si>
  <si>
    <t>Rodent</t>
  </si>
  <si>
    <t>-1 ± 0.2</t>
  </si>
  <si>
    <t xml:space="preserve"> -2.7 ± 1</t>
  </si>
  <si>
    <t>-0.8 ± 0.4</t>
  </si>
  <si>
    <t>Rabbit</t>
  </si>
  <si>
    <t>Hilderbrand 1996</t>
  </si>
  <si>
    <t>-1.6 ± 1</t>
  </si>
  <si>
    <t>-4 ± 1</t>
  </si>
  <si>
    <t>Nardoto et al. 2006</t>
  </si>
  <si>
    <t>-1.7 ± 0.5</t>
  </si>
  <si>
    <t>C: Hobson et al. 1997; Newsome et al. 2004               N: Hobson et al. 1996</t>
  </si>
  <si>
    <t>C: Warne et al. 2010;                                                       N: Seminoff 2009</t>
  </si>
  <si>
    <t>Reptile</t>
  </si>
  <si>
    <t>keratin: Codron et al. 2007;                                 collagen: Ambrose 1993, Newsome 2004</t>
  </si>
  <si>
    <t>Pig</t>
  </si>
  <si>
    <t>keratin: Miller et al. 2008;                               collagen: Tieszen 1983</t>
  </si>
  <si>
    <r>
      <rPr>
        <b/>
        <sz val="10"/>
        <color theme="1"/>
        <rFont val="Arial"/>
        <family val="2"/>
      </rPr>
      <t>Supplementary Table 3.</t>
    </r>
    <r>
      <rPr>
        <sz val="10"/>
        <color theme="1"/>
        <rFont val="Arial"/>
        <family val="2"/>
      </rPr>
      <t xml:space="preserve"> Stable carbon and nitrogen isotope results for coyote, bobcat, and gray fox scats from Año Nuevo (ANNU) and Younger Lagoon/Moore Creek (YLMC) as well as archaeological and historical coyote and grizzly bear specimens. The % marine and % terrestrial material found in fully dissected scats is also listed; we did not fully dissect the model-identified scats. In "Notes" we list the method of scat identification; for scats that were predicted to species using the model, the modeled probability that the scat is indeed coyote is listed.</t>
    </r>
  </si>
  <si>
    <t>Pinniped</t>
  </si>
  <si>
    <r>
      <t>δ</t>
    </r>
    <r>
      <rPr>
        <b/>
        <vertAlign val="superscript"/>
        <sz val="11"/>
        <color theme="1"/>
        <rFont val="Arial"/>
        <family val="2"/>
      </rPr>
      <t>13</t>
    </r>
    <r>
      <rPr>
        <b/>
        <sz val="11"/>
        <color theme="1"/>
        <rFont val="Arial"/>
        <family val="2"/>
      </rPr>
      <t>C</t>
    </r>
    <r>
      <rPr>
        <b/>
        <vertAlign val="subscript"/>
        <sz val="11"/>
        <color theme="1"/>
        <rFont val="Arial"/>
        <family val="2"/>
      </rPr>
      <t>keratin -muscle</t>
    </r>
    <r>
      <rPr>
        <b/>
        <sz val="11"/>
        <color theme="1"/>
        <rFont val="Arial"/>
        <family val="2"/>
      </rPr>
      <t xml:space="preserve"> </t>
    </r>
  </si>
  <si>
    <r>
      <t>δ</t>
    </r>
    <r>
      <rPr>
        <b/>
        <vertAlign val="superscript"/>
        <sz val="11"/>
        <color rgb="FF000000"/>
        <rFont val="Arial"/>
        <family val="2"/>
      </rPr>
      <t>13</t>
    </r>
    <r>
      <rPr>
        <b/>
        <sz val="11"/>
        <color rgb="FF000000"/>
        <rFont val="Arial"/>
        <family val="2"/>
      </rPr>
      <t>C</t>
    </r>
    <r>
      <rPr>
        <b/>
        <vertAlign val="subscript"/>
        <sz val="11"/>
        <color rgb="FF000000"/>
        <rFont val="Arial"/>
        <family val="2"/>
      </rPr>
      <t>collagen -muscle</t>
    </r>
    <r>
      <rPr>
        <b/>
        <sz val="11"/>
        <color rgb="FF000000"/>
        <rFont val="Arial"/>
        <family val="2"/>
      </rPr>
      <t xml:space="preserve"> </t>
    </r>
  </si>
  <si>
    <r>
      <t>δ</t>
    </r>
    <r>
      <rPr>
        <b/>
        <vertAlign val="superscript"/>
        <sz val="11"/>
        <color rgb="FF000000"/>
        <rFont val="Arial"/>
        <family val="2"/>
      </rPr>
      <t>13</t>
    </r>
    <r>
      <rPr>
        <b/>
        <sz val="11"/>
        <color rgb="FF000000"/>
        <rFont val="Arial"/>
        <family val="2"/>
      </rPr>
      <t>C</t>
    </r>
    <r>
      <rPr>
        <b/>
        <vertAlign val="subscript"/>
        <sz val="11"/>
        <color rgb="FF000000"/>
        <rFont val="Arial"/>
        <family val="2"/>
      </rPr>
      <t>skin -muscle</t>
    </r>
    <r>
      <rPr>
        <b/>
        <sz val="11"/>
        <color rgb="FF000000"/>
        <rFont val="Arial"/>
        <family val="2"/>
      </rPr>
      <t xml:space="preserve"> </t>
    </r>
  </si>
  <si>
    <r>
      <t>δ</t>
    </r>
    <r>
      <rPr>
        <b/>
        <vertAlign val="superscript"/>
        <sz val="11"/>
        <color rgb="FF000000"/>
        <rFont val="Arial"/>
        <family val="2"/>
      </rPr>
      <t>15</t>
    </r>
    <r>
      <rPr>
        <b/>
        <sz val="11"/>
        <color rgb="FF000000"/>
        <rFont val="Arial"/>
        <family val="2"/>
      </rPr>
      <t>N</t>
    </r>
    <r>
      <rPr>
        <b/>
        <vertAlign val="subscript"/>
        <sz val="11"/>
        <color rgb="FF000000"/>
        <rFont val="Arial"/>
        <family val="2"/>
      </rPr>
      <t>keratin -muscle</t>
    </r>
    <r>
      <rPr>
        <b/>
        <sz val="11"/>
        <color rgb="FF000000"/>
        <rFont val="Arial"/>
        <family val="2"/>
      </rPr>
      <t xml:space="preserve"> </t>
    </r>
  </si>
  <si>
    <r>
      <t>δ</t>
    </r>
    <r>
      <rPr>
        <b/>
        <vertAlign val="superscript"/>
        <sz val="11"/>
        <color rgb="FF000000"/>
        <rFont val="Arial"/>
        <family val="2"/>
      </rPr>
      <t>15</t>
    </r>
    <r>
      <rPr>
        <b/>
        <sz val="11"/>
        <color rgb="FF000000"/>
        <rFont val="Arial"/>
        <family val="2"/>
      </rPr>
      <t>N</t>
    </r>
    <r>
      <rPr>
        <b/>
        <vertAlign val="subscript"/>
        <sz val="11"/>
        <color rgb="FF000000"/>
        <rFont val="Arial"/>
        <family val="2"/>
      </rPr>
      <t>collagen-muscle</t>
    </r>
    <r>
      <rPr>
        <b/>
        <sz val="11"/>
        <color rgb="FF000000"/>
        <rFont val="Arial"/>
        <family val="2"/>
      </rPr>
      <t xml:space="preserve"> </t>
    </r>
  </si>
  <si>
    <r>
      <t>δ</t>
    </r>
    <r>
      <rPr>
        <b/>
        <vertAlign val="superscript"/>
        <sz val="11"/>
        <color rgb="FF000000"/>
        <rFont val="Arial"/>
        <family val="2"/>
      </rPr>
      <t>15</t>
    </r>
    <r>
      <rPr>
        <b/>
        <sz val="11"/>
        <color rgb="FF000000"/>
        <rFont val="Arial"/>
        <family val="2"/>
      </rPr>
      <t>N</t>
    </r>
    <r>
      <rPr>
        <b/>
        <vertAlign val="subscript"/>
        <sz val="11"/>
        <color rgb="FF000000"/>
        <rFont val="Arial"/>
        <family val="2"/>
      </rPr>
      <t>skin-muscle</t>
    </r>
    <r>
      <rPr>
        <b/>
        <sz val="11"/>
        <color rgb="FF000000"/>
        <rFont val="Arial"/>
        <family val="2"/>
      </rPr>
      <t xml:space="preserve"> </t>
    </r>
  </si>
  <si>
    <r>
      <t>Supplementary Table 4.</t>
    </r>
    <r>
      <rPr>
        <sz val="11"/>
        <color rgb="FF000000"/>
        <rFont val="Arial"/>
        <family val="2"/>
      </rPr>
      <t xml:space="preserve"> Isotope mixing model results for modern and subfossil coyote diets. Modern results are derived from 35 Año Nuevo coyote scats and 33 Younger Lagoon/Moore Creek coyote scats. </t>
    </r>
  </si>
  <si>
    <r>
      <rPr>
        <sz val="11"/>
        <color rgb="FF000000"/>
        <rFont val="Arial"/>
        <family val="2"/>
      </rPr>
      <t>California mouse</t>
    </r>
    <r>
      <rPr>
        <i/>
        <sz val="11"/>
        <color rgb="FF000000"/>
        <rFont val="Arial"/>
        <family val="2"/>
      </rPr>
      <t xml:space="preserve"> (Peromyscus californicus)</t>
    </r>
  </si>
  <si>
    <r>
      <rPr>
        <sz val="11"/>
        <color rgb="FF000000"/>
        <rFont val="Arial"/>
        <family val="2"/>
      </rPr>
      <t>rabbit</t>
    </r>
    <r>
      <rPr>
        <i/>
        <sz val="11"/>
        <color rgb="FF000000"/>
        <rFont val="Arial"/>
        <family val="2"/>
      </rPr>
      <t xml:space="preserve"> </t>
    </r>
  </si>
  <si>
    <t xml:space="preserve">gopher </t>
  </si>
  <si>
    <t xml:space="preserve">sea otter </t>
  </si>
  <si>
    <r>
      <rPr>
        <sz val="11"/>
        <color rgb="FF000000"/>
        <rFont val="Arial"/>
        <family val="2"/>
      </rPr>
      <t>sea otter</t>
    </r>
    <r>
      <rPr>
        <i/>
        <sz val="11"/>
        <color rgb="FF000000"/>
        <rFont val="Arial"/>
        <family val="2"/>
      </rPr>
      <t/>
    </r>
  </si>
  <si>
    <r>
      <t xml:space="preserve">normal; error structure: Resid * Process; informative prior </t>
    </r>
    <r>
      <rPr>
        <i/>
        <sz val="11"/>
        <color rgb="FF000000"/>
        <rFont val="Arial"/>
        <family val="2"/>
      </rPr>
      <t>a</t>
    </r>
    <r>
      <rPr>
        <sz val="11"/>
        <color rgb="FF000000"/>
        <rFont val="Arial"/>
        <family val="2"/>
      </rPr>
      <t xml:space="preserve"> = (0.3, 0.5, 1.4, 0.3, 2.7, 0.9)</t>
    </r>
  </si>
  <si>
    <t>ruminant</t>
  </si>
  <si>
    <r>
      <rPr>
        <b/>
        <sz val="10"/>
        <rFont val="Arial"/>
        <family val="2"/>
      </rPr>
      <t>Supplementary Table 2</t>
    </r>
    <r>
      <rPr>
        <sz val="10"/>
        <color theme="1"/>
        <rFont val="Arial"/>
        <family val="2"/>
      </rPr>
      <t>. C and N isotope values measured in modern and archaeological coyote dietary sources. Modern dietary items were adjusted to diet space by applying published organism and tissue specific discrimination factors (summarized in Supplementary Table 1) and grouped based on the similarity of their diet space isotopic values, as described in the text. Values for Holocene plants are estimated from modern values.</t>
    </r>
  </si>
  <si>
    <r>
      <rPr>
        <b/>
        <sz val="11"/>
        <color theme="1"/>
        <rFont val="Arial"/>
        <family val="2"/>
      </rPr>
      <t>Supplementary Table 1.</t>
    </r>
    <r>
      <rPr>
        <sz val="11"/>
        <color theme="1"/>
        <rFont val="Arial"/>
        <family val="2"/>
      </rPr>
      <t xml:space="preserve"> Organism and tissue specific discrimination factors applied to modern coyote food source δ</t>
    </r>
    <r>
      <rPr>
        <vertAlign val="superscript"/>
        <sz val="11"/>
        <color theme="1"/>
        <rFont val="Arial"/>
        <family val="2"/>
      </rPr>
      <t>13</t>
    </r>
    <r>
      <rPr>
        <sz val="11"/>
        <color theme="1"/>
        <rFont val="Arial"/>
        <family val="2"/>
      </rPr>
      <t>C and δ</t>
    </r>
    <r>
      <rPr>
        <vertAlign val="superscript"/>
        <sz val="11"/>
        <color theme="1"/>
        <rFont val="Arial"/>
        <family val="2"/>
      </rPr>
      <t>15</t>
    </r>
    <r>
      <rPr>
        <sz val="11"/>
        <color theme="1"/>
        <rFont val="Arial"/>
        <family val="2"/>
      </rPr>
      <t>N values prior to grouping sources into isotopically distinct categories.</t>
    </r>
  </si>
  <si>
    <t>anthropogenic resources</t>
  </si>
  <si>
    <t>marine resources</t>
  </si>
  <si>
    <t>plants</t>
  </si>
  <si>
    <t>terrestrial herbivores</t>
  </si>
  <si>
    <t>terrestrial omnivores</t>
  </si>
  <si>
    <r>
      <rPr>
        <sz val="11"/>
        <color theme="1"/>
        <rFont val="Arial"/>
        <family val="2"/>
      </rPr>
      <t xml:space="preserve">brush mouse </t>
    </r>
    <r>
      <rPr>
        <i/>
        <sz val="11"/>
        <color theme="1"/>
        <rFont val="Arial"/>
        <family val="2"/>
      </rPr>
      <t>(Peromyscus maniculatus)</t>
    </r>
  </si>
  <si>
    <r>
      <t>vole (</t>
    </r>
    <r>
      <rPr>
        <i/>
        <sz val="11"/>
        <color rgb="FF000000"/>
        <rFont val="Arial"/>
        <family val="2"/>
      </rPr>
      <t>Microtus californicus</t>
    </r>
    <r>
      <rPr>
        <sz val="11"/>
        <color rgb="FF000000"/>
        <rFont val="Arial"/>
        <family val="2"/>
      </rPr>
      <t>)</t>
    </r>
  </si>
  <si>
    <t>Ruminant</t>
  </si>
  <si>
    <t>*Year Collected reflects the year in which a sample was acquired and does not necessarily correspond with the absolute age of the sample; several grizzly bear samples were collected post-grizzly extirpation.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</si>
</sst>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2"/>
      <color theme="1"/>
      <name val="Calibri"/>
      <family val="2"/>
      <scheme val="minor"/>
    </font>
    <font>
      <sz val="11"/>
      <color theme="1"/>
      <name val="Calibri"/>
      <family val="2"/>
      <scheme val="minor"/>
    </font>
    <font>
      <sz val="12"/>
      <color rgb="FF9C6500"/>
      <name val="Calibri"/>
      <family val="2"/>
      <scheme val="minor"/>
    </font>
    <font>
      <u/>
      <sz val="12"/>
      <color theme="10"/>
      <name val="Calibri"/>
      <family val="2"/>
      <scheme val="minor"/>
    </font>
    <font>
      <u/>
      <sz val="12"/>
      <color theme="11"/>
      <name val="Calibri"/>
      <family val="2"/>
      <scheme val="minor"/>
    </font>
    <font>
      <sz val="10"/>
      <color theme="1"/>
      <name val="Arial"/>
      <family val="2"/>
    </font>
    <font>
      <b/>
      <sz val="10"/>
      <color rgb="FF000000"/>
      <name val="Arial"/>
      <family val="2"/>
    </font>
    <font>
      <sz val="10"/>
      <color rgb="FF000000"/>
      <name val="Arial"/>
      <family val="2"/>
    </font>
    <font>
      <i/>
      <sz val="10"/>
      <color rgb="FF000000"/>
      <name val="Arial"/>
      <family val="2"/>
    </font>
    <font>
      <b/>
      <sz val="10"/>
      <color theme="1"/>
      <name val="Arial"/>
      <family val="2"/>
    </font>
    <font>
      <sz val="10"/>
      <name val="Arial"/>
      <family val="2"/>
    </font>
    <font>
      <i/>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color theme="1"/>
      <name val="Arial"/>
      <family val="2"/>
    </font>
    <font>
      <b/>
      <sz val="11"/>
      <color theme="1"/>
      <name val="Arial"/>
      <family val="2"/>
    </font>
    <font>
      <i/>
      <sz val="11"/>
      <color theme="1"/>
      <name val="Arial"/>
      <family val="2"/>
    </font>
    <font>
      <sz val="11"/>
      <name val="Arial"/>
      <family val="2"/>
    </font>
    <font>
      <b/>
      <vertAlign val="superscript"/>
      <sz val="11"/>
      <color theme="1"/>
      <name val="Arial"/>
      <family val="2"/>
    </font>
    <font>
      <sz val="12"/>
      <color theme="1"/>
      <name val="Arial"/>
      <family val="2"/>
    </font>
    <font>
      <b/>
      <vertAlign val="superscript"/>
      <sz val="10"/>
      <color theme="1"/>
      <name val="Arial"/>
      <family val="2"/>
    </font>
    <font>
      <i/>
      <sz val="10"/>
      <name val="Arial"/>
      <family val="2"/>
    </font>
    <font>
      <b/>
      <sz val="11"/>
      <color rgb="FF000000"/>
      <name val="Arial"/>
      <family val="2"/>
    </font>
    <font>
      <sz val="11"/>
      <color rgb="FF000000"/>
      <name val="Arial"/>
      <family val="2"/>
    </font>
    <font>
      <b/>
      <vertAlign val="superscript"/>
      <sz val="10"/>
      <color indexed="8"/>
      <name val="Arial"/>
      <family val="2"/>
    </font>
    <font>
      <b/>
      <sz val="10"/>
      <color indexed="8"/>
      <name val="Arial"/>
      <family val="2"/>
    </font>
    <font>
      <i/>
      <sz val="11"/>
      <color rgb="FF000000"/>
      <name val="Arial"/>
      <family val="2"/>
    </font>
    <font>
      <b/>
      <sz val="10"/>
      <name val="Arial"/>
      <family val="2"/>
    </font>
    <font>
      <sz val="10"/>
      <color indexed="8"/>
      <name val="Arial"/>
      <family val="2"/>
    </font>
    <font>
      <i/>
      <sz val="10"/>
      <color indexed="8"/>
      <name val="Arial"/>
      <family val="2"/>
    </font>
    <font>
      <vertAlign val="superscript"/>
      <sz val="11"/>
      <color theme="1"/>
      <name val="Arial"/>
      <family val="2"/>
    </font>
    <font>
      <b/>
      <vertAlign val="subscript"/>
      <sz val="11"/>
      <color theme="1"/>
      <name val="Arial"/>
      <family val="2"/>
    </font>
    <font>
      <b/>
      <vertAlign val="superscript"/>
      <sz val="11"/>
      <color rgb="FF000000"/>
      <name val="Arial"/>
      <family val="2"/>
    </font>
    <font>
      <b/>
      <vertAlign val="subscript"/>
      <sz val="11"/>
      <color rgb="FF000000"/>
      <name val="Arial"/>
      <family val="2"/>
    </font>
    <font>
      <b/>
      <sz val="12"/>
      <color theme="1"/>
      <name val="Arial"/>
      <family val="2"/>
    </font>
    <font>
      <sz val="12"/>
      <color rgb="FF0000FF"/>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8">
    <border>
      <left/>
      <right/>
      <top/>
      <bottom/>
      <diagonal/>
    </border>
    <border>
      <left/>
      <right/>
      <top/>
      <bottom style="thin">
        <color auto="1"/>
      </bottom>
      <diagonal/>
    </border>
    <border>
      <left/>
      <right/>
      <top style="thin">
        <color auto="1"/>
      </top>
      <bottom style="double">
        <color auto="1"/>
      </bottom>
      <diagonal/>
    </border>
    <border>
      <left/>
      <right/>
      <top style="double">
        <color auto="1"/>
      </top>
      <bottom/>
      <diagonal/>
    </border>
    <border>
      <left/>
      <right/>
      <top/>
      <bottom style="medium">
        <color auto="1"/>
      </bottom>
      <diagonal/>
    </border>
    <border>
      <left/>
      <right/>
      <top style="medium">
        <color auto="1"/>
      </top>
      <bottom style="double">
        <color auto="1"/>
      </bottom>
      <diagonal/>
    </border>
    <border>
      <left/>
      <right/>
      <top style="medium">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double">
        <color auto="1"/>
      </bottom>
      <diagonal/>
    </border>
  </borders>
  <cellStyleXfs count="56">
    <xf numFmtId="0" fontId="0" fillId="0" borderId="0"/>
    <xf numFmtId="0" fontId="2"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10" applyNumberFormat="0" applyAlignment="0" applyProtection="0"/>
    <xf numFmtId="0" fontId="19" fillId="6" borderId="11" applyNumberFormat="0" applyAlignment="0" applyProtection="0"/>
    <xf numFmtId="0" fontId="20" fillId="6" borderId="10" applyNumberFormat="0" applyAlignment="0" applyProtection="0"/>
    <xf numFmtId="0" fontId="21" fillId="0" borderId="12" applyNumberFormat="0" applyFill="0" applyAlignment="0" applyProtection="0"/>
    <xf numFmtId="0" fontId="22" fillId="7"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7" fillId="2" borderId="0" applyNumberFormat="0" applyBorder="0" applyAlignment="0" applyProtection="0"/>
    <xf numFmtId="0" fontId="1" fillId="8" borderId="14" applyNumberFormat="0" applyFont="0" applyAlignment="0" applyProtection="0"/>
  </cellStyleXfs>
  <cellXfs count="197">
    <xf numFmtId="0" fontId="0" fillId="0" borderId="0" xfId="0"/>
    <xf numFmtId="0" fontId="28" fillId="0" borderId="0" xfId="0" applyFont="1" applyFill="1" applyAlignment="1">
      <alignment horizontal="left"/>
    </xf>
    <xf numFmtId="0" fontId="5" fillId="0" borderId="0" xfId="0" applyFont="1" applyFill="1" applyAlignment="1">
      <alignment horizontal="left"/>
    </xf>
    <xf numFmtId="0" fontId="33" fillId="0" borderId="0" xfId="0" applyFont="1"/>
    <xf numFmtId="0" fontId="5" fillId="0" borderId="0" xfId="0" applyFont="1"/>
    <xf numFmtId="0" fontId="5" fillId="0" borderId="0" xfId="0" applyFont="1" applyAlignment="1">
      <alignment horizontal="left"/>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0" xfId="0" applyFont="1" applyFill="1" applyBorder="1" applyAlignment="1">
      <alignment horizontal="center" vertical="center"/>
    </xf>
    <xf numFmtId="0" fontId="5" fillId="0" borderId="0" xfId="0" applyFont="1" applyAlignment="1">
      <alignment horizontal="center"/>
    </xf>
    <xf numFmtId="0" fontId="5" fillId="0" borderId="0" xfId="0" applyFont="1" applyFill="1" applyAlignment="1">
      <alignment horizontal="center"/>
    </xf>
    <xf numFmtId="0" fontId="11"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applyBorder="1" applyAlignment="1">
      <alignment horizontal="left"/>
    </xf>
    <xf numFmtId="164" fontId="5" fillId="0" borderId="0" xfId="1" applyNumberFormat="1" applyFont="1" applyFill="1" applyAlignment="1">
      <alignment horizontal="center"/>
    </xf>
    <xf numFmtId="0" fontId="5" fillId="0" borderId="3" xfId="0" applyFont="1" applyFill="1" applyBorder="1" applyAlignment="1">
      <alignment horizontal="center"/>
    </xf>
    <xf numFmtId="0" fontId="5" fillId="0" borderId="0" xfId="0" applyFont="1" applyFill="1" applyBorder="1" applyAlignment="1">
      <alignment horizontal="center"/>
    </xf>
    <xf numFmtId="164" fontId="5" fillId="0" borderId="0" xfId="0" applyNumberFormat="1" applyFont="1" applyAlignment="1">
      <alignment horizontal="center"/>
    </xf>
    <xf numFmtId="164" fontId="5" fillId="0" borderId="0" xfId="0" applyNumberFormat="1" applyFont="1" applyFill="1" applyBorder="1" applyAlignment="1">
      <alignment horizontal="center"/>
    </xf>
    <xf numFmtId="2" fontId="5" fillId="0" borderId="0" xfId="0" applyNumberFormat="1" applyFont="1" applyAlignment="1">
      <alignment horizontal="left"/>
    </xf>
    <xf numFmtId="2" fontId="5" fillId="0" borderId="0" xfId="0" applyNumberFormat="1" applyFont="1" applyAlignment="1">
      <alignment horizontal="center"/>
    </xf>
    <xf numFmtId="164" fontId="5" fillId="0" borderId="0" xfId="1" applyNumberFormat="1" applyFont="1" applyFill="1" applyAlignment="1">
      <alignment horizontal="center" vertical="center"/>
    </xf>
    <xf numFmtId="2" fontId="5" fillId="0" borderId="0" xfId="0" applyNumberFormat="1" applyFont="1" applyFill="1" applyAlignment="1">
      <alignment horizontal="center"/>
    </xf>
    <xf numFmtId="49" fontId="10" fillId="0" borderId="0" xfId="0" applyNumberFormat="1" applyFont="1" applyFill="1" applyAlignment="1">
      <alignment horizontal="center"/>
    </xf>
    <xf numFmtId="0" fontId="11" fillId="0" borderId="0" xfId="0" applyFont="1" applyAlignment="1">
      <alignment horizontal="center"/>
    </xf>
    <xf numFmtId="0" fontId="35" fillId="0" borderId="0" xfId="0" applyFont="1" applyFill="1" applyAlignment="1">
      <alignment horizontal="center"/>
    </xf>
    <xf numFmtId="0" fontId="5" fillId="0" borderId="0" xfId="0" applyFont="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vertical="center"/>
    </xf>
    <xf numFmtId="0" fontId="5" fillId="0" borderId="0" xfId="0" quotePrefix="1" applyNumberFormat="1" applyFont="1" applyFill="1" applyAlignment="1">
      <alignment horizontal="center"/>
    </xf>
    <xf numFmtId="164" fontId="5" fillId="0" borderId="0" xfId="0" quotePrefix="1" applyNumberFormat="1" applyFont="1" applyFill="1" applyAlignment="1">
      <alignment horizontal="center"/>
    </xf>
    <xf numFmtId="0" fontId="10" fillId="0" borderId="0" xfId="0" applyFont="1" applyFill="1" applyAlignment="1">
      <alignment horizontal="center"/>
    </xf>
    <xf numFmtId="164" fontId="10" fillId="0" borderId="0" xfId="0" applyNumberFormat="1" applyFont="1" applyFill="1" applyAlignment="1">
      <alignment horizontal="center"/>
    </xf>
    <xf numFmtId="0" fontId="5" fillId="0" borderId="1" xfId="0" applyFont="1" applyFill="1" applyBorder="1" applyAlignment="1">
      <alignment horizontal="center"/>
    </xf>
    <xf numFmtId="0" fontId="11" fillId="0" borderId="1" xfId="0" applyFont="1" applyFill="1" applyBorder="1" applyAlignment="1">
      <alignment horizontal="center"/>
    </xf>
    <xf numFmtId="0" fontId="5" fillId="0" borderId="1" xfId="0" applyFont="1" applyBorder="1" applyAlignment="1">
      <alignment horizontal="center"/>
    </xf>
    <xf numFmtId="164" fontId="5" fillId="0" borderId="1" xfId="0" applyNumberFormat="1" applyFont="1" applyFill="1" applyBorder="1" applyAlignment="1">
      <alignment horizontal="center"/>
    </xf>
    <xf numFmtId="0" fontId="5" fillId="0" borderId="1" xfId="0" applyFont="1" applyBorder="1" applyAlignment="1">
      <alignment horizontal="left"/>
    </xf>
    <xf numFmtId="0" fontId="36" fillId="0" borderId="2" xfId="0" applyFont="1" applyBorder="1" applyAlignment="1">
      <alignment horizontal="center" vertical="center" wrapText="1"/>
    </xf>
    <xf numFmtId="17" fontId="36" fillId="0" borderId="2" xfId="0" applyNumberFormat="1" applyFont="1" applyBorder="1" applyAlignment="1">
      <alignment horizontal="center" vertical="center" wrapText="1"/>
    </xf>
    <xf numFmtId="0" fontId="37" fillId="0" borderId="0" xfId="0" applyFont="1" applyAlignment="1">
      <alignment horizontal="center" vertical="center"/>
    </xf>
    <xf numFmtId="0" fontId="37" fillId="0" borderId="4" xfId="0" applyFont="1" applyBorder="1" applyAlignment="1">
      <alignment horizontal="center" vertical="center"/>
    </xf>
    <xf numFmtId="0" fontId="11" fillId="0" borderId="0" xfId="0" applyFont="1"/>
    <xf numFmtId="0" fontId="5" fillId="0" borderId="16" xfId="0" applyFont="1" applyBorder="1" applyAlignment="1">
      <alignment horizontal="center"/>
    </xf>
    <xf numFmtId="0" fontId="5" fillId="0" borderId="0" xfId="0" applyFont="1" applyAlignment="1">
      <alignment wrapText="1"/>
    </xf>
    <xf numFmtId="0" fontId="6" fillId="0" borderId="2" xfId="0" applyFont="1" applyBorder="1" applyAlignment="1">
      <alignment horizontal="center" vertical="center" wrapText="1"/>
    </xf>
    <xf numFmtId="0" fontId="6" fillId="0" borderId="0" xfId="0" applyFont="1" applyBorder="1" applyAlignment="1">
      <alignment horizontal="center" wrapText="1"/>
    </xf>
    <xf numFmtId="0" fontId="9" fillId="0" borderId="0" xfId="0"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164" fontId="7" fillId="0" borderId="0" xfId="0" applyNumberFormat="1" applyFont="1" applyAlignment="1">
      <alignment horizontal="center"/>
    </xf>
    <xf numFmtId="0" fontId="7" fillId="0" borderId="0" xfId="0" applyFont="1" applyAlignment="1">
      <alignment horizontal="left" wrapText="1"/>
    </xf>
    <xf numFmtId="2" fontId="5" fillId="0" borderId="0" xfId="0" applyNumberFormat="1" applyFont="1" applyAlignment="1">
      <alignment horizontal="center" vertical="center" wrapText="1"/>
    </xf>
    <xf numFmtId="0" fontId="8" fillId="0" borderId="0" xfId="0" applyFont="1" applyAlignment="1">
      <alignment horizontal="left"/>
    </xf>
    <xf numFmtId="2" fontId="7" fillId="0" borderId="0" xfId="0" applyNumberFormat="1" applyFont="1" applyAlignment="1">
      <alignment horizontal="center"/>
    </xf>
    <xf numFmtId="0" fontId="10" fillId="0" borderId="0" xfId="0" applyFont="1" applyAlignment="1">
      <alignment horizontal="center"/>
    </xf>
    <xf numFmtId="0" fontId="7" fillId="0" borderId="1" xfId="0" applyFont="1" applyBorder="1" applyAlignment="1">
      <alignment horizontal="center"/>
    </xf>
    <xf numFmtId="164" fontId="7" fillId="0" borderId="1" xfId="0" applyNumberFormat="1" applyFont="1" applyBorder="1" applyAlignment="1">
      <alignment horizontal="center"/>
    </xf>
    <xf numFmtId="2" fontId="5" fillId="0" borderId="1" xfId="0" applyNumberFormat="1" applyFont="1" applyBorder="1" applyAlignment="1">
      <alignment horizontal="center"/>
    </xf>
    <xf numFmtId="164" fontId="5" fillId="0" borderId="1" xfId="0" applyNumberFormat="1" applyFont="1" applyBorder="1" applyAlignment="1">
      <alignment horizontal="center"/>
    </xf>
    <xf numFmtId="0" fontId="7" fillId="0" borderId="1" xfId="0" applyFont="1" applyBorder="1" applyAlignment="1">
      <alignment horizontal="left"/>
    </xf>
    <xf numFmtId="0" fontId="10" fillId="0" borderId="0" xfId="0" applyFont="1" applyAlignment="1">
      <alignment horizontal="left"/>
    </xf>
    <xf numFmtId="1" fontId="7" fillId="0" borderId="1" xfId="0" applyNumberFormat="1" applyFont="1" applyBorder="1" applyAlignment="1">
      <alignment horizontal="center"/>
    </xf>
    <xf numFmtId="0" fontId="5" fillId="0" borderId="0" xfId="0" applyFont="1" applyBorder="1" applyAlignment="1">
      <alignment horizontal="left" wrapText="1"/>
    </xf>
    <xf numFmtId="0" fontId="5" fillId="0" borderId="0" xfId="0" applyFont="1" applyBorder="1"/>
    <xf numFmtId="0" fontId="7" fillId="0" borderId="0" xfId="0" applyFont="1" applyBorder="1" applyAlignment="1">
      <alignment horizontal="center"/>
    </xf>
    <xf numFmtId="164" fontId="7" fillId="0" borderId="0" xfId="0" applyNumberFormat="1" applyFont="1" applyBorder="1" applyAlignment="1">
      <alignment horizontal="center"/>
    </xf>
    <xf numFmtId="164" fontId="5" fillId="0" borderId="0" xfId="0" applyNumberFormat="1" applyFont="1" applyBorder="1" applyAlignment="1">
      <alignment horizontal="center"/>
    </xf>
    <xf numFmtId="2" fontId="5" fillId="0" borderId="0" xfId="0" applyNumberFormat="1" applyFont="1" applyBorder="1" applyAlignment="1">
      <alignment horizontal="center"/>
    </xf>
    <xf numFmtId="2" fontId="7" fillId="0" borderId="0" xfId="0" applyNumberFormat="1" applyFont="1" applyBorder="1" applyAlignment="1">
      <alignment horizontal="center"/>
    </xf>
    <xf numFmtId="0" fontId="10" fillId="0" borderId="0" xfId="0" applyFont="1" applyBorder="1" applyAlignment="1">
      <alignment horizontal="center"/>
    </xf>
    <xf numFmtId="0" fontId="5" fillId="0" borderId="16" xfId="0" applyFont="1" applyBorder="1" applyAlignment="1">
      <alignment horizontal="left"/>
    </xf>
    <xf numFmtId="0" fontId="7" fillId="0" borderId="16" xfId="0" applyFont="1" applyBorder="1" applyAlignment="1">
      <alignment horizontal="center"/>
    </xf>
    <xf numFmtId="164" fontId="7" fillId="0" borderId="16" xfId="0" applyNumberFormat="1" applyFont="1" applyBorder="1" applyAlignment="1">
      <alignment horizontal="center"/>
    </xf>
    <xf numFmtId="164" fontId="5" fillId="0" borderId="16" xfId="0" applyNumberFormat="1" applyFont="1" applyBorder="1" applyAlignment="1">
      <alignment horizontal="center"/>
    </xf>
    <xf numFmtId="2" fontId="5" fillId="0" borderId="16" xfId="0" applyNumberFormat="1" applyFont="1" applyBorder="1" applyAlignment="1">
      <alignment horizontal="center"/>
    </xf>
    <xf numFmtId="2" fontId="7" fillId="0" borderId="16" xfId="0" applyNumberFormat="1" applyFont="1" applyBorder="1" applyAlignment="1">
      <alignment horizontal="center"/>
    </xf>
    <xf numFmtId="0" fontId="7" fillId="0" borderId="16" xfId="0" applyFont="1" applyBorder="1" applyAlignment="1">
      <alignment horizontal="left"/>
    </xf>
    <xf numFmtId="0" fontId="42" fillId="0" borderId="0" xfId="0" applyFont="1" applyBorder="1" applyAlignment="1">
      <alignment horizontal="left" wrapText="1"/>
    </xf>
    <xf numFmtId="0" fontId="7" fillId="0" borderId="0" xfId="0" applyFont="1" applyBorder="1" applyAlignment="1">
      <alignment horizontal="left"/>
    </xf>
    <xf numFmtId="0" fontId="42" fillId="0" borderId="16" xfId="0" applyFont="1" applyBorder="1" applyAlignment="1">
      <alignment horizontal="left" wrapText="1"/>
    </xf>
    <xf numFmtId="0" fontId="7" fillId="0" borderId="1" xfId="0" applyFont="1" applyBorder="1" applyAlignment="1">
      <alignment horizontal="left" wrapText="1"/>
    </xf>
    <xf numFmtId="0" fontId="8" fillId="0" borderId="0" xfId="0" applyFont="1" applyBorder="1" applyAlignment="1">
      <alignment horizontal="left"/>
    </xf>
    <xf numFmtId="0" fontId="10" fillId="0" borderId="0" xfId="0" applyFont="1"/>
    <xf numFmtId="164" fontId="10" fillId="0" borderId="0" xfId="0" applyNumberFormat="1" applyFont="1" applyAlignment="1">
      <alignment horizontal="center"/>
    </xf>
    <xf numFmtId="2" fontId="10" fillId="0" borderId="0" xfId="0" applyNumberFormat="1" applyFont="1" applyAlignment="1">
      <alignment horizontal="center"/>
    </xf>
    <xf numFmtId="0" fontId="10" fillId="0" borderId="0" xfId="0" applyFont="1" applyAlignment="1">
      <alignment horizontal="left" vertical="center"/>
    </xf>
    <xf numFmtId="0" fontId="29" fillId="0" borderId="17" xfId="0" applyFont="1" applyBorder="1" applyAlignment="1">
      <alignment horizontal="center"/>
    </xf>
    <xf numFmtId="0" fontId="36" fillId="0" borderId="17" xfId="0" applyFont="1" applyBorder="1" applyAlignment="1">
      <alignment horizontal="center"/>
    </xf>
    <xf numFmtId="0" fontId="48" fillId="0" borderId="0" xfId="0" applyFont="1"/>
    <xf numFmtId="49" fontId="28" fillId="0" borderId="0" xfId="0" applyNumberFormat="1" applyFont="1" applyAlignment="1">
      <alignment horizontal="left" vertical="center" wrapText="1"/>
    </xf>
    <xf numFmtId="49" fontId="28" fillId="0" borderId="0" xfId="0" applyNumberFormat="1" applyFont="1" applyAlignment="1">
      <alignment horizontal="center" vertical="center" wrapText="1"/>
    </xf>
    <xf numFmtId="49" fontId="28" fillId="0" borderId="0" xfId="0" applyNumberFormat="1" applyFont="1" applyAlignment="1">
      <alignment horizontal="center" vertical="center"/>
    </xf>
    <xf numFmtId="49" fontId="28" fillId="0" borderId="0" xfId="0" applyNumberFormat="1" applyFont="1" applyAlignment="1">
      <alignment horizontal="left" vertical="center"/>
    </xf>
    <xf numFmtId="49" fontId="28" fillId="0" borderId="0" xfId="0" applyNumberFormat="1" applyFont="1" applyAlignment="1">
      <alignment horizontal="left" wrapText="1"/>
    </xf>
    <xf numFmtId="0" fontId="49" fillId="0" borderId="0" xfId="0" applyFont="1"/>
    <xf numFmtId="49" fontId="28" fillId="0" borderId="1" xfId="0" applyNumberFormat="1" applyFont="1" applyBorder="1" applyAlignment="1">
      <alignment horizontal="left" vertical="center"/>
    </xf>
    <xf numFmtId="49" fontId="28" fillId="0" borderId="1" xfId="0" applyNumberFormat="1" applyFont="1" applyBorder="1" applyAlignment="1">
      <alignment horizontal="center" vertical="center"/>
    </xf>
    <xf numFmtId="49" fontId="28" fillId="0" borderId="1" xfId="0" applyNumberFormat="1" applyFont="1" applyBorder="1" applyAlignment="1">
      <alignment horizontal="left" wrapText="1"/>
    </xf>
    <xf numFmtId="49" fontId="33" fillId="0" borderId="0" xfId="0" applyNumberFormat="1" applyFont="1"/>
    <xf numFmtId="0" fontId="49" fillId="0" borderId="0" xfId="0" applyFont="1" applyAlignment="1">
      <alignment horizontal="left"/>
    </xf>
    <xf numFmtId="0" fontId="28" fillId="0" borderId="0" xfId="0" applyFont="1" applyFill="1"/>
    <xf numFmtId="0" fontId="29" fillId="0" borderId="5" xfId="0" applyFont="1" applyFill="1" applyBorder="1" applyAlignment="1">
      <alignment horizontal="center" vertical="center"/>
    </xf>
    <xf numFmtId="0" fontId="29"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10" fontId="36" fillId="0" borderId="5"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Fill="1" applyAlignment="1">
      <alignment vertical="center"/>
    </xf>
    <xf numFmtId="2" fontId="37" fillId="0" borderId="0" xfId="0" applyNumberFormat="1" applyFont="1" applyFill="1" applyAlignment="1">
      <alignment horizontal="center" vertical="center"/>
    </xf>
    <xf numFmtId="0" fontId="40" fillId="0" borderId="0" xfId="0" applyFont="1" applyFill="1" applyAlignment="1">
      <alignment vertical="center"/>
    </xf>
    <xf numFmtId="0" fontId="37" fillId="0" borderId="4" xfId="0" applyFont="1" applyFill="1" applyBorder="1" applyAlignment="1">
      <alignment vertical="center"/>
    </xf>
    <xf numFmtId="2" fontId="37" fillId="0" borderId="4" xfId="0" applyNumberFormat="1" applyFont="1" applyFill="1" applyBorder="1" applyAlignment="1">
      <alignment horizontal="center" vertical="center"/>
    </xf>
    <xf numFmtId="0" fontId="30" fillId="0" borderId="0" xfId="0" applyFont="1" applyFill="1"/>
    <xf numFmtId="0" fontId="37" fillId="0" borderId="0" xfId="0" applyFont="1" applyFill="1" applyBorder="1" applyAlignment="1">
      <alignment vertical="center"/>
    </xf>
    <xf numFmtId="0" fontId="37" fillId="0" borderId="0" xfId="0" applyFont="1" applyFill="1" applyAlignment="1">
      <alignment horizontal="center" vertical="center"/>
    </xf>
    <xf numFmtId="0" fontId="28" fillId="0" borderId="0" xfId="0" applyFont="1" applyFill="1" applyAlignment="1">
      <alignment horizontal="center" vertical="center"/>
    </xf>
    <xf numFmtId="0" fontId="37" fillId="0" borderId="4"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Alignment="1">
      <alignment vertical="center"/>
    </xf>
    <xf numFmtId="2" fontId="28" fillId="0" borderId="0" xfId="0" applyNumberFormat="1" applyFont="1" applyFill="1" applyAlignment="1">
      <alignment horizontal="center" vertical="center"/>
    </xf>
    <xf numFmtId="0" fontId="28" fillId="0" borderId="4" xfId="0" applyFont="1" applyFill="1" applyBorder="1" applyAlignment="1">
      <alignment vertical="center"/>
    </xf>
    <xf numFmtId="2" fontId="28" fillId="0" borderId="4" xfId="0" applyNumberFormat="1" applyFont="1" applyFill="1" applyBorder="1" applyAlignment="1">
      <alignment horizontal="center" vertical="center"/>
    </xf>
    <xf numFmtId="2" fontId="6" fillId="0" borderId="2" xfId="0" applyNumberFormat="1" applyFont="1" applyBorder="1" applyAlignment="1">
      <alignment horizontal="center" vertical="center" wrapText="1"/>
    </xf>
    <xf numFmtId="2" fontId="5" fillId="0" borderId="0" xfId="0" applyNumberFormat="1" applyFont="1"/>
    <xf numFmtId="0" fontId="28" fillId="0" borderId="1" xfId="0" applyFont="1" applyBorder="1" applyAlignment="1">
      <alignment horizontal="left" wrapText="1"/>
    </xf>
    <xf numFmtId="0" fontId="5" fillId="0" borderId="1" xfId="0" applyFont="1" applyBorder="1" applyAlignment="1">
      <alignment horizontal="left" wrapText="1"/>
    </xf>
    <xf numFmtId="0" fontId="5" fillId="0" borderId="1" xfId="0" applyFont="1" applyFill="1" applyBorder="1" applyAlignment="1">
      <alignment horizontal="left" vertical="top" wrapText="1" shrinkToFit="1"/>
    </xf>
    <xf numFmtId="0" fontId="28" fillId="0" borderId="6" xfId="0" applyFont="1" applyFill="1" applyBorder="1" applyAlignment="1">
      <alignment horizontal="left" vertical="center"/>
    </xf>
    <xf numFmtId="0" fontId="28" fillId="0" borderId="0" xfId="0" applyFont="1" applyFill="1" applyBorder="1" applyAlignment="1">
      <alignment horizontal="left" vertical="center"/>
    </xf>
    <xf numFmtId="0" fontId="28" fillId="0" borderId="4" xfId="0" applyFont="1" applyFill="1" applyBorder="1" applyAlignment="1">
      <alignment horizontal="left" vertical="center"/>
    </xf>
    <xf numFmtId="0" fontId="28" fillId="0" borderId="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6" fillId="0" borderId="4" xfId="0" applyFont="1" applyFill="1" applyBorder="1" applyAlignment="1">
      <alignment wrapText="1"/>
    </xf>
    <xf numFmtId="0" fontId="37" fillId="0" borderId="3" xfId="0" applyFont="1" applyFill="1" applyBorder="1" applyAlignment="1">
      <alignment horizontal="left" vertical="center"/>
    </xf>
    <xf numFmtId="0" fontId="37" fillId="0" borderId="0" xfId="0" applyFont="1" applyFill="1" applyAlignment="1">
      <alignment horizontal="left" vertical="center"/>
    </xf>
    <xf numFmtId="0" fontId="37" fillId="0" borderId="4" xfId="0" applyFont="1" applyFill="1" applyBorder="1" applyAlignment="1">
      <alignment horizontal="left" vertical="center"/>
    </xf>
    <xf numFmtId="0" fontId="28" fillId="0" borderId="0" xfId="0" applyFont="1" applyFill="1" applyAlignment="1">
      <alignment horizontal="left" vertical="center"/>
    </xf>
    <xf numFmtId="0" fontId="31" fillId="0" borderId="6" xfId="0" applyFont="1" applyFill="1" applyBorder="1" applyAlignment="1">
      <alignment horizontal="left" vertical="center"/>
    </xf>
    <xf numFmtId="0" fontId="31" fillId="0" borderId="0" xfId="0" applyFont="1" applyFill="1" applyAlignment="1">
      <alignment horizontal="left" vertical="center"/>
    </xf>
    <xf numFmtId="0" fontId="31" fillId="0" borderId="4" xfId="0" applyFont="1" applyFill="1" applyBorder="1" applyAlignment="1">
      <alignment horizontal="left" vertical="center"/>
    </xf>
    <xf numFmtId="0" fontId="28" fillId="0" borderId="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7" fillId="0" borderId="3"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6" fillId="0" borderId="0" xfId="0" applyFont="1" applyBorder="1" applyAlignment="1">
      <alignment horizontal="left" vertical="center" wrapText="1"/>
    </xf>
    <xf numFmtId="0" fontId="5" fillId="33" borderId="0" xfId="0" applyFont="1" applyFill="1" applyAlignment="1">
      <alignment horizontal="center"/>
    </xf>
    <xf numFmtId="0" fontId="5" fillId="33" borderId="0" xfId="0" applyFont="1" applyFill="1"/>
    <xf numFmtId="164" fontId="5" fillId="33" borderId="0" xfId="0" applyNumberFormat="1" applyFont="1" applyFill="1" applyAlignment="1">
      <alignment horizontal="center"/>
    </xf>
    <xf numFmtId="2" fontId="5" fillId="33" borderId="0" xfId="0" applyNumberFormat="1" applyFont="1" applyFill="1" applyAlignment="1">
      <alignment horizontal="center"/>
    </xf>
    <xf numFmtId="0" fontId="5" fillId="33" borderId="0" xfId="0" applyFont="1" applyFill="1" applyBorder="1" applyAlignment="1">
      <alignment horizontal="center"/>
    </xf>
    <xf numFmtId="0" fontId="5" fillId="33" borderId="0" xfId="0" applyFont="1" applyFill="1" applyBorder="1"/>
    <xf numFmtId="164" fontId="5" fillId="33" borderId="0" xfId="0" applyNumberFormat="1" applyFont="1" applyFill="1" applyBorder="1" applyAlignment="1">
      <alignment horizontal="center"/>
    </xf>
    <xf numFmtId="2" fontId="5" fillId="33" borderId="0" xfId="0" applyNumberFormat="1" applyFont="1" applyFill="1" applyBorder="1" applyAlignment="1">
      <alignment horizontal="center"/>
    </xf>
    <xf numFmtId="0" fontId="7" fillId="33" borderId="0" xfId="0" applyFont="1" applyFill="1" applyAlignment="1">
      <alignment horizontal="left"/>
    </xf>
    <xf numFmtId="0" fontId="7" fillId="33" borderId="0" xfId="0" applyFont="1" applyFill="1" applyAlignment="1">
      <alignment horizontal="center"/>
    </xf>
    <xf numFmtId="164" fontId="7" fillId="33" borderId="0" xfId="0" applyNumberFormat="1" applyFont="1" applyFill="1" applyAlignment="1">
      <alignment horizontal="center"/>
    </xf>
    <xf numFmtId="0" fontId="5" fillId="33" borderId="0" xfId="0" applyFont="1" applyFill="1" applyBorder="1" applyAlignment="1">
      <alignment horizontal="left"/>
    </xf>
    <xf numFmtId="0" fontId="7" fillId="33" borderId="0" xfId="0" applyFont="1" applyFill="1" applyAlignment="1">
      <alignment horizontal="left" wrapText="1"/>
    </xf>
    <xf numFmtId="2" fontId="5" fillId="33" borderId="0" xfId="0" applyNumberFormat="1" applyFont="1" applyFill="1" applyAlignment="1">
      <alignment horizontal="center" wrapText="1"/>
    </xf>
    <xf numFmtId="0" fontId="5" fillId="33" borderId="0" xfId="0" applyFont="1" applyFill="1" applyBorder="1" applyAlignment="1">
      <alignment horizontal="left" wrapText="1"/>
    </xf>
    <xf numFmtId="0" fontId="42" fillId="33" borderId="0" xfId="0" applyFont="1" applyFill="1" applyAlignment="1">
      <alignment horizontal="left"/>
    </xf>
    <xf numFmtId="2" fontId="5" fillId="33" borderId="0" xfId="0" applyNumberFormat="1" applyFont="1" applyFill="1" applyAlignment="1">
      <alignment horizontal="center" vertical="center" wrapText="1"/>
    </xf>
    <xf numFmtId="0" fontId="8" fillId="33" borderId="0" xfId="0" applyFont="1" applyFill="1" applyAlignment="1">
      <alignment horizontal="left"/>
    </xf>
    <xf numFmtId="0" fontId="5" fillId="33" borderId="16" xfId="0" applyFont="1" applyFill="1" applyBorder="1" applyAlignment="1">
      <alignment horizontal="center"/>
    </xf>
    <xf numFmtId="0" fontId="8" fillId="33" borderId="16" xfId="0" applyFont="1" applyFill="1" applyBorder="1" applyAlignment="1">
      <alignment horizontal="left"/>
    </xf>
    <xf numFmtId="0" fontId="7" fillId="33" borderId="16" xfId="0" applyFont="1" applyFill="1" applyBorder="1" applyAlignment="1">
      <alignment horizontal="left"/>
    </xf>
    <xf numFmtId="0" fontId="7" fillId="33" borderId="16" xfId="0" applyFont="1" applyFill="1" applyBorder="1" applyAlignment="1">
      <alignment horizontal="center"/>
    </xf>
    <xf numFmtId="164" fontId="7" fillId="33" borderId="16" xfId="0" applyNumberFormat="1" applyFont="1" applyFill="1" applyBorder="1" applyAlignment="1">
      <alignment horizontal="center"/>
    </xf>
    <xf numFmtId="2" fontId="5" fillId="33" borderId="16" xfId="0" applyNumberFormat="1" applyFont="1" applyFill="1" applyBorder="1" applyAlignment="1">
      <alignment horizontal="center"/>
    </xf>
    <xf numFmtId="164" fontId="5" fillId="33" borderId="16" xfId="0" applyNumberFormat="1" applyFont="1" applyFill="1" applyBorder="1" applyAlignment="1">
      <alignment horizontal="center"/>
    </xf>
    <xf numFmtId="0" fontId="5" fillId="33" borderId="16" xfId="0" applyFont="1" applyFill="1" applyBorder="1" applyAlignment="1">
      <alignment horizontal="left"/>
    </xf>
    <xf numFmtId="0" fontId="7" fillId="33" borderId="0" xfId="0" applyFont="1" applyFill="1" applyBorder="1" applyAlignment="1">
      <alignment horizontal="left"/>
    </xf>
    <xf numFmtId="0" fontId="7" fillId="33" borderId="0" xfId="0" applyFont="1" applyFill="1" applyBorder="1" applyAlignment="1">
      <alignment horizontal="center"/>
    </xf>
    <xf numFmtId="164" fontId="7" fillId="33" borderId="0" xfId="0" applyNumberFormat="1" applyFont="1" applyFill="1" applyBorder="1" applyAlignment="1">
      <alignment horizontal="center"/>
    </xf>
    <xf numFmtId="1" fontId="7" fillId="33" borderId="0" xfId="0" applyNumberFormat="1" applyFont="1" applyFill="1" applyBorder="1" applyAlignment="1">
      <alignment horizontal="center"/>
    </xf>
    <xf numFmtId="0" fontId="5" fillId="33" borderId="1" xfId="0" applyFont="1" applyFill="1" applyBorder="1" applyAlignment="1">
      <alignment horizontal="center"/>
    </xf>
    <xf numFmtId="0" fontId="7" fillId="33" borderId="1" xfId="0" applyFont="1" applyFill="1" applyBorder="1" applyAlignment="1">
      <alignment horizontal="left" wrapText="1"/>
    </xf>
    <xf numFmtId="0" fontId="7" fillId="33" borderId="1" xfId="0" applyFont="1" applyFill="1" applyBorder="1" applyAlignment="1">
      <alignment horizontal="left"/>
    </xf>
    <xf numFmtId="0" fontId="7" fillId="33" borderId="1" xfId="0" applyFont="1" applyFill="1" applyBorder="1" applyAlignment="1">
      <alignment horizontal="center"/>
    </xf>
    <xf numFmtId="164" fontId="7" fillId="33" borderId="1" xfId="0" applyNumberFormat="1" applyFont="1" applyFill="1" applyBorder="1" applyAlignment="1">
      <alignment horizontal="center"/>
    </xf>
    <xf numFmtId="2" fontId="5" fillId="33" borderId="1" xfId="0" applyNumberFormat="1" applyFont="1" applyFill="1" applyBorder="1" applyAlignment="1">
      <alignment horizontal="center"/>
    </xf>
    <xf numFmtId="164" fontId="5" fillId="33" borderId="1" xfId="0" applyNumberFormat="1" applyFont="1" applyFill="1" applyBorder="1" applyAlignment="1">
      <alignment horizontal="center"/>
    </xf>
    <xf numFmtId="1" fontId="7" fillId="33" borderId="1" xfId="0" applyNumberFormat="1" applyFont="1" applyFill="1" applyBorder="1" applyAlignment="1">
      <alignment horizontal="center"/>
    </xf>
    <xf numFmtId="0" fontId="5" fillId="33" borderId="1" xfId="0" applyFont="1" applyFill="1" applyBorder="1" applyAlignment="1">
      <alignment horizontal="left"/>
    </xf>
    <xf numFmtId="2" fontId="7" fillId="33" borderId="0" xfId="0" applyNumberFormat="1" applyFont="1" applyFill="1" applyAlignment="1">
      <alignment horizontal="center"/>
    </xf>
    <xf numFmtId="0" fontId="10" fillId="33" borderId="0" xfId="0" applyFont="1" applyFill="1" applyAlignment="1">
      <alignment horizontal="center"/>
    </xf>
    <xf numFmtId="0" fontId="42" fillId="33" borderId="0" xfId="0" applyFont="1" applyFill="1" applyBorder="1" applyAlignment="1">
      <alignment horizontal="left" wrapText="1"/>
    </xf>
    <xf numFmtId="0" fontId="10" fillId="33" borderId="0" xfId="0" applyFont="1" applyFill="1" applyAlignment="1">
      <alignment horizontal="left"/>
    </xf>
    <xf numFmtId="0" fontId="5" fillId="33" borderId="1" xfId="0" applyFont="1" applyFill="1" applyBorder="1"/>
    <xf numFmtId="0" fontId="5" fillId="0" borderId="1" xfId="0" applyFont="1" applyBorder="1"/>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20" builtinId="27" customBuiltin="1"/>
    <cellStyle name="Calculation" xfId="23" builtinId="22" customBuiltin="1"/>
    <cellStyle name="Check Cell" xfId="25" builtinId="23" customBuiltin="1"/>
    <cellStyle name="Explanatory Text" xfId="27" builtinId="53" customBuilti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Input" xfId="21" builtinId="20" customBuiltin="1"/>
    <cellStyle name="Linked Cell" xfId="24" builtinId="24" customBuiltin="1"/>
    <cellStyle name="Neutral" xfId="1" builtinId="28"/>
    <cellStyle name="Neutral 2" xfId="54" xr:uid="{00000000-0005-0000-0000-00003B000000}"/>
    <cellStyle name="Normal" xfId="0" builtinId="0"/>
    <cellStyle name="Normal 2" xfId="53" xr:uid="{00000000-0005-0000-0000-00003C000000}"/>
    <cellStyle name="Note 2" xfId="55" xr:uid="{00000000-0005-0000-0000-00003D000000}"/>
    <cellStyle name="Output" xfId="22" builtinId="21" customBuiltin="1"/>
    <cellStyle name="Title" xfId="14" builtinId="15" customBuiltin="1"/>
    <cellStyle name="Total" xfId="28" builtinId="25" customBuiltin="1"/>
    <cellStyle name="Warning Text" xfId="26" builtinId="11" customBuilti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zoomScale="75" zoomScaleNormal="75" workbookViewId="0">
      <selection activeCell="A13" sqref="A13"/>
    </sheetView>
  </sheetViews>
  <sheetFormatPr defaultColWidth="10.6640625" defaultRowHeight="15.5" x14ac:dyDescent="0.35"/>
  <cols>
    <col min="1" max="1" width="22.08203125" style="3" bestFit="1" customWidth="1"/>
    <col min="2" max="2" width="14" style="3" bestFit="1" customWidth="1"/>
    <col min="3" max="3" width="14.5" style="3" bestFit="1" customWidth="1"/>
    <col min="4" max="4" width="12.08203125" style="3" bestFit="1" customWidth="1"/>
    <col min="5" max="5" width="14" style="3" bestFit="1" customWidth="1"/>
    <col min="6" max="6" width="14.1640625" style="3" bestFit="1" customWidth="1"/>
    <col min="7" max="7" width="11.75" style="3" bestFit="1" customWidth="1"/>
    <col min="8" max="8" width="40.1640625" style="3" customWidth="1"/>
    <col min="9" max="16384" width="10.6640625" style="3"/>
  </cols>
  <sheetData>
    <row r="1" spans="1:11" ht="31" customHeight="1" x14ac:dyDescent="0.35">
      <c r="A1" s="127" t="s">
        <v>430</v>
      </c>
      <c r="B1" s="127"/>
      <c r="C1" s="127"/>
      <c r="D1" s="127"/>
      <c r="E1" s="127"/>
      <c r="F1" s="127"/>
      <c r="G1" s="127"/>
      <c r="H1" s="127"/>
    </row>
    <row r="2" spans="1:11" s="92" customFormat="1" ht="18" thickBot="1" x14ac:dyDescent="0.5">
      <c r="A2" s="90" t="s">
        <v>387</v>
      </c>
      <c r="B2" s="90" t="s">
        <v>415</v>
      </c>
      <c r="C2" s="91" t="s">
        <v>416</v>
      </c>
      <c r="D2" s="91" t="s">
        <v>417</v>
      </c>
      <c r="E2" s="91" t="s">
        <v>418</v>
      </c>
      <c r="F2" s="91" t="s">
        <v>419</v>
      </c>
      <c r="G2" s="91" t="s">
        <v>420</v>
      </c>
      <c r="H2" s="90" t="s">
        <v>388</v>
      </c>
    </row>
    <row r="3" spans="1:11" ht="29" customHeight="1" thickTop="1" x14ac:dyDescent="0.35">
      <c r="A3" s="93" t="s">
        <v>414</v>
      </c>
      <c r="B3" s="94" t="s">
        <v>406</v>
      </c>
      <c r="C3" s="95" t="s">
        <v>404</v>
      </c>
      <c r="D3" s="94" t="s">
        <v>68</v>
      </c>
      <c r="E3" s="94" t="s">
        <v>390</v>
      </c>
      <c r="F3" s="94" t="s">
        <v>68</v>
      </c>
      <c r="G3" s="94" t="s">
        <v>68</v>
      </c>
      <c r="H3" s="93" t="s">
        <v>407</v>
      </c>
    </row>
    <row r="4" spans="1:11" ht="28.5" x14ac:dyDescent="0.35">
      <c r="A4" s="96" t="s">
        <v>409</v>
      </c>
      <c r="B4" s="95" t="s">
        <v>68</v>
      </c>
      <c r="C4" s="95" t="s">
        <v>68</v>
      </c>
      <c r="D4" s="95" t="s">
        <v>391</v>
      </c>
      <c r="E4" s="95" t="s">
        <v>68</v>
      </c>
      <c r="F4" s="95" t="s">
        <v>68</v>
      </c>
      <c r="G4" s="95" t="s">
        <v>392</v>
      </c>
      <c r="H4" s="97" t="s">
        <v>408</v>
      </c>
      <c r="K4" s="98"/>
    </row>
    <row r="5" spans="1:11" x14ac:dyDescent="0.35">
      <c r="A5" s="96" t="s">
        <v>309</v>
      </c>
      <c r="B5" s="95" t="s">
        <v>394</v>
      </c>
      <c r="C5" s="95" t="s">
        <v>68</v>
      </c>
      <c r="D5" s="95" t="s">
        <v>68</v>
      </c>
      <c r="E5" s="95" t="s">
        <v>395</v>
      </c>
      <c r="F5" s="95" t="s">
        <v>68</v>
      </c>
      <c r="G5" s="95" t="s">
        <v>68</v>
      </c>
      <c r="H5" s="97" t="s">
        <v>396</v>
      </c>
      <c r="K5" s="98"/>
    </row>
    <row r="6" spans="1:11" ht="28.5" x14ac:dyDescent="0.35">
      <c r="A6" s="96" t="s">
        <v>397</v>
      </c>
      <c r="B6" s="95" t="s">
        <v>398</v>
      </c>
      <c r="C6" s="95" t="s">
        <v>399</v>
      </c>
      <c r="D6" s="95" t="s">
        <v>68</v>
      </c>
      <c r="E6" s="95" t="s">
        <v>400</v>
      </c>
      <c r="F6" s="95" t="s">
        <v>393</v>
      </c>
      <c r="G6" s="95" t="s">
        <v>68</v>
      </c>
      <c r="H6" s="97" t="s">
        <v>412</v>
      </c>
    </row>
    <row r="7" spans="1:11" x14ac:dyDescent="0.35">
      <c r="A7" s="96" t="s">
        <v>401</v>
      </c>
      <c r="B7" s="95" t="s">
        <v>393</v>
      </c>
      <c r="C7" s="95" t="s">
        <v>68</v>
      </c>
      <c r="D7" s="95" t="s">
        <v>68</v>
      </c>
      <c r="E7" s="95" t="s">
        <v>393</v>
      </c>
      <c r="F7" s="95" t="s">
        <v>68</v>
      </c>
      <c r="G7" s="95" t="s">
        <v>68</v>
      </c>
      <c r="H7" s="97" t="s">
        <v>402</v>
      </c>
    </row>
    <row r="8" spans="1:11" ht="28.5" x14ac:dyDescent="0.35">
      <c r="A8" s="96" t="s">
        <v>438</v>
      </c>
      <c r="B8" s="95" t="s">
        <v>403</v>
      </c>
      <c r="C8" s="95" t="s">
        <v>404</v>
      </c>
      <c r="D8" s="95" t="s">
        <v>68</v>
      </c>
      <c r="E8" s="95" t="s">
        <v>393</v>
      </c>
      <c r="F8" s="95" t="s">
        <v>393</v>
      </c>
      <c r="G8" s="95" t="s">
        <v>68</v>
      </c>
      <c r="H8" s="97" t="s">
        <v>410</v>
      </c>
      <c r="K8" s="98"/>
    </row>
    <row r="9" spans="1:11" x14ac:dyDescent="0.35">
      <c r="A9" s="99" t="s">
        <v>411</v>
      </c>
      <c r="B9" s="100" t="s">
        <v>389</v>
      </c>
      <c r="C9" s="100" t="s">
        <v>68</v>
      </c>
      <c r="D9" s="100" t="s">
        <v>68</v>
      </c>
      <c r="E9" s="100" t="s">
        <v>393</v>
      </c>
      <c r="F9" s="100" t="s">
        <v>68</v>
      </c>
      <c r="G9" s="100" t="s">
        <v>68</v>
      </c>
      <c r="H9" s="101" t="s">
        <v>405</v>
      </c>
      <c r="K9" s="98"/>
    </row>
    <row r="10" spans="1:11" x14ac:dyDescent="0.35">
      <c r="A10" s="102"/>
      <c r="B10" s="102"/>
      <c r="C10" s="102"/>
      <c r="D10" s="102"/>
      <c r="E10" s="102"/>
      <c r="F10" s="102"/>
      <c r="G10" s="102"/>
      <c r="H10" s="102"/>
    </row>
    <row r="11" spans="1:11" x14ac:dyDescent="0.35">
      <c r="A11" s="102"/>
      <c r="B11" s="102"/>
      <c r="C11" s="102"/>
      <c r="D11" s="102"/>
      <c r="E11" s="102"/>
      <c r="F11" s="102"/>
      <c r="G11" s="102"/>
      <c r="H11" s="102"/>
      <c r="K11" s="103"/>
    </row>
    <row r="12" spans="1:11" x14ac:dyDescent="0.35">
      <c r="A12" s="102"/>
      <c r="B12" s="102"/>
      <c r="C12" s="102"/>
      <c r="D12" s="102"/>
      <c r="E12" s="102"/>
      <c r="F12" s="102"/>
      <c r="G12" s="102"/>
      <c r="H12" s="102"/>
    </row>
    <row r="13" spans="1:11" x14ac:dyDescent="0.35">
      <c r="A13" s="102"/>
      <c r="B13" s="102"/>
      <c r="C13" s="102"/>
      <c r="D13" s="102"/>
      <c r="E13" s="102"/>
      <c r="F13" s="102"/>
      <c r="G13" s="102"/>
      <c r="H13" s="102"/>
      <c r="K13" s="98"/>
    </row>
    <row r="15" spans="1:11" x14ac:dyDescent="0.35">
      <c r="K15" s="98"/>
    </row>
    <row r="17" spans="11:11" x14ac:dyDescent="0.35">
      <c r="K17" s="98"/>
    </row>
  </sheetData>
  <mergeCells count="1">
    <mergeCell ref="A1:H1"/>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A94BD-FFEC-4202-A0DE-761D7F4D5080}">
  <dimension ref="A1:P64"/>
  <sheetViews>
    <sheetView topLeftCell="A22" zoomScale="77" zoomScaleNormal="77" workbookViewId="0">
      <selection activeCell="B41" sqref="B41"/>
    </sheetView>
  </sheetViews>
  <sheetFormatPr defaultRowHeight="12.5" x14ac:dyDescent="0.25"/>
  <cols>
    <col min="1" max="1" width="12.9140625" style="4" customWidth="1"/>
    <col min="2" max="2" width="42.33203125" style="4" customWidth="1"/>
    <col min="3" max="3" width="16.1640625" style="10" customWidth="1"/>
    <col min="4" max="4" width="15" style="10" customWidth="1"/>
    <col min="5" max="5" width="11" style="4" bestFit="1" customWidth="1"/>
    <col min="6" max="6" width="9.5" style="4" bestFit="1" customWidth="1"/>
    <col min="7" max="7" width="10.4140625" style="126" bestFit="1" customWidth="1"/>
    <col min="8" max="8" width="9.5" style="4" bestFit="1" customWidth="1"/>
    <col min="9" max="9" width="8.6640625" style="4"/>
    <col min="10" max="10" width="11.6640625" style="126" customWidth="1"/>
    <col min="11" max="11" width="8.6640625" style="4"/>
    <col min="12" max="12" width="26.1640625" style="4" customWidth="1"/>
    <col min="13" max="16384" width="8.6640625" style="4"/>
  </cols>
  <sheetData>
    <row r="1" spans="1:16" ht="32" customHeight="1" x14ac:dyDescent="0.25">
      <c r="A1" s="128" t="s">
        <v>429</v>
      </c>
      <c r="B1" s="128"/>
      <c r="C1" s="128"/>
      <c r="D1" s="128"/>
      <c r="E1" s="128"/>
      <c r="F1" s="128"/>
      <c r="G1" s="128"/>
      <c r="H1" s="128"/>
      <c r="I1" s="128"/>
      <c r="J1" s="128"/>
      <c r="K1" s="128"/>
      <c r="L1" s="128"/>
      <c r="M1" s="47"/>
      <c r="N1" s="47"/>
      <c r="O1" s="47"/>
      <c r="P1" s="47"/>
    </row>
    <row r="2" spans="1:16" s="50" customFormat="1" ht="28.5" thickBot="1" x14ac:dyDescent="0.35">
      <c r="A2" s="8" t="s">
        <v>0</v>
      </c>
      <c r="B2" s="8" t="s">
        <v>6</v>
      </c>
      <c r="C2" s="8" t="s">
        <v>306</v>
      </c>
      <c r="D2" s="8" t="s">
        <v>330</v>
      </c>
      <c r="E2" s="48" t="s">
        <v>322</v>
      </c>
      <c r="F2" s="48" t="s">
        <v>323</v>
      </c>
      <c r="G2" s="125" t="s">
        <v>61</v>
      </c>
      <c r="H2" s="48" t="s">
        <v>324</v>
      </c>
      <c r="I2" s="48" t="s">
        <v>325</v>
      </c>
      <c r="J2" s="125" t="s">
        <v>62</v>
      </c>
      <c r="K2" s="8" t="s">
        <v>63</v>
      </c>
      <c r="L2" s="8" t="s">
        <v>355</v>
      </c>
      <c r="M2" s="49"/>
    </row>
    <row r="3" spans="1:16" ht="13" thickTop="1" x14ac:dyDescent="0.25">
      <c r="A3" s="152" t="s">
        <v>132</v>
      </c>
      <c r="B3" s="153" t="s">
        <v>356</v>
      </c>
      <c r="C3" s="152" t="s">
        <v>307</v>
      </c>
      <c r="D3" s="152" t="s">
        <v>305</v>
      </c>
      <c r="E3" s="154">
        <v>-18</v>
      </c>
      <c r="F3" s="154">
        <v>2.93</v>
      </c>
      <c r="G3" s="155"/>
      <c r="H3" s="154">
        <v>6.1</v>
      </c>
      <c r="I3" s="154">
        <v>0.4</v>
      </c>
      <c r="J3" s="155"/>
      <c r="K3" s="152">
        <v>162</v>
      </c>
      <c r="L3" s="153" t="s">
        <v>308</v>
      </c>
    </row>
    <row r="4" spans="1:16" x14ac:dyDescent="0.25">
      <c r="A4" s="152" t="s">
        <v>132</v>
      </c>
      <c r="B4" s="153" t="s">
        <v>357</v>
      </c>
      <c r="C4" s="152" t="s">
        <v>307</v>
      </c>
      <c r="D4" s="152" t="s">
        <v>305</v>
      </c>
      <c r="E4" s="154">
        <v>-17.5</v>
      </c>
      <c r="F4" s="154">
        <v>0.45</v>
      </c>
      <c r="G4" s="155"/>
      <c r="H4" s="154">
        <v>2.2999999999999998</v>
      </c>
      <c r="I4" s="154">
        <v>0.28999999999999998</v>
      </c>
      <c r="J4" s="155"/>
      <c r="K4" s="152">
        <v>161</v>
      </c>
      <c r="L4" s="153" t="s">
        <v>308</v>
      </c>
    </row>
    <row r="5" spans="1:16" x14ac:dyDescent="0.25">
      <c r="A5" s="152" t="s">
        <v>132</v>
      </c>
      <c r="B5" s="153" t="s">
        <v>327</v>
      </c>
      <c r="C5" s="152" t="s">
        <v>307</v>
      </c>
      <c r="D5" s="152" t="s">
        <v>329</v>
      </c>
      <c r="E5" s="154">
        <v>-14.7</v>
      </c>
      <c r="F5" s="154" t="s">
        <v>138</v>
      </c>
      <c r="G5" s="155"/>
      <c r="H5" s="154">
        <v>5.6</v>
      </c>
      <c r="I5" s="154" t="s">
        <v>138</v>
      </c>
      <c r="J5" s="155"/>
      <c r="K5" s="152">
        <v>1</v>
      </c>
      <c r="L5" s="153" t="s">
        <v>310</v>
      </c>
    </row>
    <row r="6" spans="1:16" x14ac:dyDescent="0.25">
      <c r="A6" s="182" t="s">
        <v>132</v>
      </c>
      <c r="B6" s="195" t="s">
        <v>326</v>
      </c>
      <c r="C6" s="182" t="s">
        <v>307</v>
      </c>
      <c r="D6" s="182" t="s">
        <v>68</v>
      </c>
      <c r="E6" s="188">
        <v>-16.733333333333334</v>
      </c>
      <c r="F6" s="188">
        <v>0.23291838452921337</v>
      </c>
      <c r="G6" s="187">
        <v>0.56999999999999995</v>
      </c>
      <c r="H6" s="188">
        <v>4.6666666666666661</v>
      </c>
      <c r="I6" s="188">
        <v>0.49142282956870459</v>
      </c>
      <c r="J6" s="187">
        <v>0.12</v>
      </c>
      <c r="K6" s="182">
        <v>324</v>
      </c>
      <c r="L6" s="195"/>
    </row>
    <row r="7" spans="1:16" x14ac:dyDescent="0.25">
      <c r="A7" s="10" t="s">
        <v>132</v>
      </c>
      <c r="B7" s="4" t="s">
        <v>328</v>
      </c>
      <c r="C7" s="10" t="s">
        <v>311</v>
      </c>
      <c r="D7" s="10" t="s">
        <v>331</v>
      </c>
      <c r="E7" s="18">
        <v>-18.8</v>
      </c>
      <c r="F7" s="18" t="s">
        <v>138</v>
      </c>
      <c r="G7" s="21"/>
      <c r="H7" s="18">
        <v>12.6</v>
      </c>
      <c r="I7" s="18" t="s">
        <v>138</v>
      </c>
      <c r="J7" s="21"/>
      <c r="K7" s="10">
        <v>1</v>
      </c>
      <c r="L7" s="4" t="s">
        <v>310</v>
      </c>
    </row>
    <row r="8" spans="1:16" ht="13" x14ac:dyDescent="0.3">
      <c r="A8" s="10" t="s">
        <v>132</v>
      </c>
      <c r="B8" s="45" t="s">
        <v>333</v>
      </c>
      <c r="C8" s="10" t="s">
        <v>311</v>
      </c>
      <c r="D8" s="10" t="s">
        <v>34</v>
      </c>
      <c r="E8" s="18">
        <v>-17.899999999999999</v>
      </c>
      <c r="F8" s="18">
        <v>1.1000000000000001</v>
      </c>
      <c r="G8" s="21"/>
      <c r="H8" s="18">
        <v>18.399999999999999</v>
      </c>
      <c r="I8" s="18">
        <v>0.9</v>
      </c>
      <c r="J8" s="21"/>
      <c r="K8" s="10">
        <v>4</v>
      </c>
      <c r="L8" s="4" t="s">
        <v>312</v>
      </c>
    </row>
    <row r="9" spans="1:16" ht="13" x14ac:dyDescent="0.3">
      <c r="A9" s="10" t="s">
        <v>132</v>
      </c>
      <c r="B9" s="45" t="s">
        <v>332</v>
      </c>
      <c r="C9" s="10" t="s">
        <v>311</v>
      </c>
      <c r="D9" s="10" t="s">
        <v>34</v>
      </c>
      <c r="E9" s="18">
        <v>-17.7</v>
      </c>
      <c r="F9" s="18">
        <v>0.7</v>
      </c>
      <c r="G9" s="21"/>
      <c r="H9" s="18">
        <v>18.7</v>
      </c>
      <c r="I9" s="18">
        <v>1</v>
      </c>
      <c r="J9" s="21"/>
      <c r="K9" s="10">
        <v>11</v>
      </c>
      <c r="L9" s="4" t="s">
        <v>312</v>
      </c>
    </row>
    <row r="10" spans="1:16" ht="13" x14ac:dyDescent="0.3">
      <c r="A10" s="10" t="s">
        <v>132</v>
      </c>
      <c r="B10" s="4" t="s">
        <v>334</v>
      </c>
      <c r="C10" s="10" t="s">
        <v>311</v>
      </c>
      <c r="D10" s="10" t="s">
        <v>11</v>
      </c>
      <c r="E10" s="18">
        <v>-16.75</v>
      </c>
      <c r="F10" s="18">
        <v>0.46547466812562999</v>
      </c>
      <c r="G10" s="21"/>
      <c r="H10" s="18">
        <v>15.75</v>
      </c>
      <c r="I10" s="18">
        <v>0.5</v>
      </c>
      <c r="J10" s="21"/>
      <c r="K10" s="10">
        <v>4</v>
      </c>
      <c r="L10" s="4" t="s">
        <v>310</v>
      </c>
    </row>
    <row r="11" spans="1:16" ht="13" x14ac:dyDescent="0.3">
      <c r="A11" s="10" t="s">
        <v>132</v>
      </c>
      <c r="B11" s="4" t="s">
        <v>335</v>
      </c>
      <c r="C11" s="10" t="s">
        <v>311</v>
      </c>
      <c r="D11" s="10" t="s">
        <v>34</v>
      </c>
      <c r="E11" s="18">
        <v>-16.399999999999999</v>
      </c>
      <c r="F11" s="18">
        <v>0.75</v>
      </c>
      <c r="G11" s="21"/>
      <c r="H11" s="18">
        <v>18.600000000000001</v>
      </c>
      <c r="I11" s="18">
        <v>1.2</v>
      </c>
      <c r="J11" s="21"/>
      <c r="K11" s="10">
        <v>18</v>
      </c>
      <c r="L11" s="4" t="s">
        <v>312</v>
      </c>
    </row>
    <row r="12" spans="1:16" ht="13" x14ac:dyDescent="0.3">
      <c r="A12" s="10" t="s">
        <v>132</v>
      </c>
      <c r="B12" s="4" t="s">
        <v>335</v>
      </c>
      <c r="C12" s="10" t="s">
        <v>311</v>
      </c>
      <c r="D12" s="10" t="s">
        <v>11</v>
      </c>
      <c r="E12" s="18">
        <v>-16.461267706154114</v>
      </c>
      <c r="F12" s="18" t="s">
        <v>138</v>
      </c>
      <c r="G12" s="21"/>
      <c r="H12" s="18">
        <v>16.354090746003255</v>
      </c>
      <c r="I12" s="18" t="s">
        <v>138</v>
      </c>
      <c r="J12" s="21"/>
      <c r="K12" s="10">
        <v>1</v>
      </c>
      <c r="L12" s="4" t="s">
        <v>310</v>
      </c>
    </row>
    <row r="13" spans="1:16" ht="13" x14ac:dyDescent="0.3">
      <c r="A13" s="10" t="s">
        <v>132</v>
      </c>
      <c r="B13" s="4" t="s">
        <v>336</v>
      </c>
      <c r="C13" s="10" t="s">
        <v>311</v>
      </c>
      <c r="D13" s="10" t="s">
        <v>11</v>
      </c>
      <c r="E13" s="18">
        <v>-19.3</v>
      </c>
      <c r="F13" s="18">
        <v>0.4</v>
      </c>
      <c r="G13" s="21"/>
      <c r="H13" s="18">
        <v>15</v>
      </c>
      <c r="I13" s="18">
        <v>1</v>
      </c>
      <c r="J13" s="21"/>
      <c r="K13" s="10">
        <v>37</v>
      </c>
      <c r="L13" s="4" t="s">
        <v>313</v>
      </c>
    </row>
    <row r="14" spans="1:16" ht="13" x14ac:dyDescent="0.3">
      <c r="A14" s="10" t="s">
        <v>132</v>
      </c>
      <c r="B14" s="4" t="s">
        <v>337</v>
      </c>
      <c r="C14" s="10" t="s">
        <v>311</v>
      </c>
      <c r="D14" s="10" t="s">
        <v>11</v>
      </c>
      <c r="E14" s="18">
        <v>-17.399999999999999</v>
      </c>
      <c r="F14" s="18" t="s">
        <v>138</v>
      </c>
      <c r="G14" s="21"/>
      <c r="H14" s="18">
        <v>12.1</v>
      </c>
      <c r="I14" s="18" t="s">
        <v>138</v>
      </c>
      <c r="J14" s="21"/>
      <c r="K14" s="10">
        <v>1</v>
      </c>
      <c r="L14" s="4" t="s">
        <v>310</v>
      </c>
    </row>
    <row r="15" spans="1:16" ht="13" x14ac:dyDescent="0.3">
      <c r="A15" s="10" t="s">
        <v>132</v>
      </c>
      <c r="B15" s="4" t="s">
        <v>338</v>
      </c>
      <c r="C15" s="10" t="s">
        <v>311</v>
      </c>
      <c r="D15" s="10" t="s">
        <v>34</v>
      </c>
      <c r="E15" s="18">
        <v>-18.399999999999999</v>
      </c>
      <c r="F15" s="18">
        <v>0.8</v>
      </c>
      <c r="G15" s="21"/>
      <c r="H15" s="18">
        <v>18.100000000000001</v>
      </c>
      <c r="I15" s="18">
        <v>1.3</v>
      </c>
      <c r="J15" s="21"/>
      <c r="K15" s="10">
        <v>14</v>
      </c>
      <c r="L15" s="4" t="s">
        <v>312</v>
      </c>
    </row>
    <row r="16" spans="1:16" ht="13" x14ac:dyDescent="0.3">
      <c r="A16" s="10" t="s">
        <v>132</v>
      </c>
      <c r="B16" s="4" t="s">
        <v>339</v>
      </c>
      <c r="C16" s="10" t="s">
        <v>311</v>
      </c>
      <c r="D16" s="10" t="s">
        <v>34</v>
      </c>
      <c r="E16" s="18">
        <v>-17.600000000000001</v>
      </c>
      <c r="F16" s="18">
        <v>1.1000000000000001</v>
      </c>
      <c r="G16" s="21"/>
      <c r="H16" s="18">
        <v>18.2</v>
      </c>
      <c r="I16" s="18">
        <v>0.7</v>
      </c>
      <c r="J16" s="21"/>
      <c r="K16" s="10">
        <v>10</v>
      </c>
      <c r="L16" s="4" t="s">
        <v>312</v>
      </c>
    </row>
    <row r="17" spans="1:12" x14ac:dyDescent="0.25">
      <c r="A17" s="38" t="s">
        <v>132</v>
      </c>
      <c r="B17" s="196" t="s">
        <v>384</v>
      </c>
      <c r="C17" s="38" t="s">
        <v>311</v>
      </c>
      <c r="D17" s="38" t="s">
        <v>68</v>
      </c>
      <c r="E17" s="62">
        <v>-17.329584865518843</v>
      </c>
      <c r="F17" s="62">
        <v>0.82015580852274317</v>
      </c>
      <c r="G17" s="61">
        <v>0.57999999999999996</v>
      </c>
      <c r="H17" s="62">
        <v>16.533722483337478</v>
      </c>
      <c r="I17" s="62">
        <v>1.0439201785796632</v>
      </c>
      <c r="J17" s="61">
        <v>0.1</v>
      </c>
      <c r="K17" s="38">
        <v>101</v>
      </c>
      <c r="L17" s="196"/>
    </row>
    <row r="18" spans="1:12" x14ac:dyDescent="0.25">
      <c r="A18" s="152" t="s">
        <v>132</v>
      </c>
      <c r="B18" s="153" t="s">
        <v>327</v>
      </c>
      <c r="C18" s="152" t="s">
        <v>314</v>
      </c>
      <c r="D18" s="152" t="s">
        <v>329</v>
      </c>
      <c r="E18" s="154">
        <v>-23.842172681798104</v>
      </c>
      <c r="F18" s="154" t="s">
        <v>138</v>
      </c>
      <c r="G18" s="155"/>
      <c r="H18" s="154">
        <v>11.999821719959815</v>
      </c>
      <c r="I18" s="154" t="s">
        <v>138</v>
      </c>
      <c r="J18" s="155"/>
      <c r="K18" s="152">
        <v>1</v>
      </c>
      <c r="L18" s="153" t="s">
        <v>310</v>
      </c>
    </row>
    <row r="19" spans="1:12" ht="13" x14ac:dyDescent="0.3">
      <c r="A19" s="152" t="s">
        <v>132</v>
      </c>
      <c r="B19" s="153" t="s">
        <v>342</v>
      </c>
      <c r="C19" s="152" t="s">
        <v>314</v>
      </c>
      <c r="D19" s="152" t="s">
        <v>11</v>
      </c>
      <c r="E19" s="154">
        <v>-23.1</v>
      </c>
      <c r="F19" s="154" t="s">
        <v>138</v>
      </c>
      <c r="G19" s="155"/>
      <c r="H19" s="154">
        <v>12</v>
      </c>
      <c r="I19" s="154" t="s">
        <v>138</v>
      </c>
      <c r="J19" s="155"/>
      <c r="K19" s="152">
        <v>1</v>
      </c>
      <c r="L19" s="153" t="s">
        <v>310</v>
      </c>
    </row>
    <row r="20" spans="1:12" x14ac:dyDescent="0.25">
      <c r="A20" s="152" t="s">
        <v>132</v>
      </c>
      <c r="B20" s="153" t="s">
        <v>341</v>
      </c>
      <c r="C20" s="152" t="s">
        <v>314</v>
      </c>
      <c r="D20" s="152" t="s">
        <v>331</v>
      </c>
      <c r="E20" s="154">
        <v>-28.4</v>
      </c>
      <c r="F20" s="154">
        <v>1.13137084989847</v>
      </c>
      <c r="G20" s="155"/>
      <c r="H20" s="154">
        <v>11.55</v>
      </c>
      <c r="I20" s="154">
        <v>7.0710678118654502E-2</v>
      </c>
      <c r="J20" s="155"/>
      <c r="K20" s="152">
        <v>2</v>
      </c>
      <c r="L20" s="153" t="s">
        <v>310</v>
      </c>
    </row>
    <row r="21" spans="1:12" ht="13" x14ac:dyDescent="0.3">
      <c r="A21" s="152" t="s">
        <v>132</v>
      </c>
      <c r="B21" s="153" t="s">
        <v>340</v>
      </c>
      <c r="C21" s="152" t="s">
        <v>314</v>
      </c>
      <c r="D21" s="152" t="s">
        <v>11</v>
      </c>
      <c r="E21" s="154">
        <v>-27.2</v>
      </c>
      <c r="F21" s="154" t="s">
        <v>138</v>
      </c>
      <c r="G21" s="155"/>
      <c r="H21" s="154">
        <v>12.2</v>
      </c>
      <c r="I21" s="154" t="s">
        <v>138</v>
      </c>
      <c r="J21" s="155"/>
      <c r="K21" s="152">
        <v>1</v>
      </c>
      <c r="L21" s="153" t="s">
        <v>310</v>
      </c>
    </row>
    <row r="22" spans="1:12" x14ac:dyDescent="0.25">
      <c r="A22" s="152" t="s">
        <v>132</v>
      </c>
      <c r="B22" s="153" t="s">
        <v>343</v>
      </c>
      <c r="C22" s="152" t="s">
        <v>314</v>
      </c>
      <c r="D22" s="152" t="s">
        <v>71</v>
      </c>
      <c r="E22" s="154">
        <v>-27.1</v>
      </c>
      <c r="F22" s="154" t="s">
        <v>138</v>
      </c>
      <c r="G22" s="155"/>
      <c r="H22" s="154">
        <v>9.4</v>
      </c>
      <c r="I22" s="154" t="s">
        <v>138</v>
      </c>
      <c r="J22" s="155"/>
      <c r="K22" s="152">
        <v>1</v>
      </c>
      <c r="L22" s="153" t="s">
        <v>310</v>
      </c>
    </row>
    <row r="23" spans="1:12" x14ac:dyDescent="0.25">
      <c r="A23" s="182" t="s">
        <v>132</v>
      </c>
      <c r="B23" s="195" t="s">
        <v>382</v>
      </c>
      <c r="C23" s="182" t="s">
        <v>314</v>
      </c>
      <c r="D23" s="182" t="s">
        <v>68</v>
      </c>
      <c r="E23" s="188">
        <v>-26.334876398154677</v>
      </c>
      <c r="F23" s="188">
        <v>2.3692698431398007</v>
      </c>
      <c r="G23" s="187">
        <v>0.6</v>
      </c>
      <c r="H23" s="188">
        <v>11.454510530227131</v>
      </c>
      <c r="I23" s="188">
        <v>1.0381601031357264</v>
      </c>
      <c r="J23" s="187">
        <v>0.1</v>
      </c>
      <c r="K23" s="182">
        <v>6</v>
      </c>
      <c r="L23" s="195"/>
    </row>
    <row r="24" spans="1:12" ht="13" x14ac:dyDescent="0.3">
      <c r="A24" s="38" t="s">
        <v>132</v>
      </c>
      <c r="B24" s="196" t="s">
        <v>380</v>
      </c>
      <c r="C24" s="38" t="s">
        <v>315</v>
      </c>
      <c r="D24" s="38" t="s">
        <v>11</v>
      </c>
      <c r="E24" s="62">
        <v>-23.536666666666701</v>
      </c>
      <c r="F24" s="62">
        <v>0.68656231770463005</v>
      </c>
      <c r="G24" s="61">
        <v>0.47</v>
      </c>
      <c r="H24" s="62">
        <v>8.3333333333333304</v>
      </c>
      <c r="I24" s="62">
        <v>1.9607059484002101</v>
      </c>
      <c r="J24" s="61">
        <v>0.14000000000000001</v>
      </c>
      <c r="K24" s="38">
        <v>30</v>
      </c>
      <c r="L24" s="196" t="s">
        <v>344</v>
      </c>
    </row>
    <row r="25" spans="1:12" ht="13" x14ac:dyDescent="0.3">
      <c r="A25" s="152" t="s">
        <v>132</v>
      </c>
      <c r="B25" s="153" t="s">
        <v>352</v>
      </c>
      <c r="C25" s="152" t="s">
        <v>316</v>
      </c>
      <c r="D25" s="152" t="s">
        <v>71</v>
      </c>
      <c r="E25" s="154">
        <v>-26.9</v>
      </c>
      <c r="F25" s="154">
        <v>0.42426406871192701</v>
      </c>
      <c r="G25" s="155"/>
      <c r="H25" s="154">
        <v>3.5</v>
      </c>
      <c r="I25" s="154">
        <v>3.1112698372208101</v>
      </c>
      <c r="J25" s="155"/>
      <c r="K25" s="152">
        <v>2</v>
      </c>
      <c r="L25" s="153" t="s">
        <v>344</v>
      </c>
    </row>
    <row r="26" spans="1:12" ht="13" x14ac:dyDescent="0.3">
      <c r="A26" s="156" t="s">
        <v>132</v>
      </c>
      <c r="B26" s="157" t="s">
        <v>345</v>
      </c>
      <c r="C26" s="156" t="s">
        <v>316</v>
      </c>
      <c r="D26" s="156" t="s">
        <v>353</v>
      </c>
      <c r="E26" s="158">
        <v>-27.341666666666701</v>
      </c>
      <c r="F26" s="158">
        <v>1.0040448498976799</v>
      </c>
      <c r="G26" s="159">
        <v>0.47</v>
      </c>
      <c r="H26" s="158">
        <v>5.5833333333333304</v>
      </c>
      <c r="I26" s="158">
        <v>1.3927300419309401</v>
      </c>
      <c r="J26" s="159">
        <v>0.14000000000000001</v>
      </c>
      <c r="K26" s="156">
        <v>12</v>
      </c>
      <c r="L26" s="157" t="s">
        <v>344</v>
      </c>
    </row>
    <row r="27" spans="1:12" ht="13" x14ac:dyDescent="0.3">
      <c r="A27" s="152" t="s">
        <v>132</v>
      </c>
      <c r="B27" s="153" t="s">
        <v>346</v>
      </c>
      <c r="C27" s="152" t="s">
        <v>316</v>
      </c>
      <c r="D27" s="152" t="s">
        <v>11</v>
      </c>
      <c r="E27" s="154">
        <v>-26.77</v>
      </c>
      <c r="F27" s="154">
        <v>0.70669214874897801</v>
      </c>
      <c r="G27" s="155"/>
      <c r="H27" s="154">
        <v>4.1033333333333299</v>
      </c>
      <c r="I27" s="154">
        <v>1.2183887985236099</v>
      </c>
      <c r="J27" s="155"/>
      <c r="K27" s="152">
        <v>30</v>
      </c>
      <c r="L27" s="153" t="s">
        <v>344</v>
      </c>
    </row>
    <row r="28" spans="1:12" ht="13" x14ac:dyDescent="0.3">
      <c r="A28" s="152" t="s">
        <v>132</v>
      </c>
      <c r="B28" s="153" t="s">
        <v>347</v>
      </c>
      <c r="C28" s="152" t="s">
        <v>316</v>
      </c>
      <c r="D28" s="152" t="s">
        <v>11</v>
      </c>
      <c r="E28" s="154">
        <v>-26.835294117647098</v>
      </c>
      <c r="F28" s="154">
        <v>0.74072698788975899</v>
      </c>
      <c r="G28" s="155"/>
      <c r="H28" s="154">
        <v>4.6470588235294104</v>
      </c>
      <c r="I28" s="154">
        <v>1.9326528552286699</v>
      </c>
      <c r="J28" s="155"/>
      <c r="K28" s="152">
        <v>17</v>
      </c>
      <c r="L28" s="153" t="s">
        <v>344</v>
      </c>
    </row>
    <row r="29" spans="1:12" ht="13" x14ac:dyDescent="0.3">
      <c r="A29" s="152" t="s">
        <v>132</v>
      </c>
      <c r="B29" s="153" t="s">
        <v>348</v>
      </c>
      <c r="C29" s="152" t="s">
        <v>316</v>
      </c>
      <c r="D29" s="152" t="s">
        <v>11</v>
      </c>
      <c r="E29" s="154">
        <v>-25.066666666666698</v>
      </c>
      <c r="F29" s="154">
        <v>0.37859388972001801</v>
      </c>
      <c r="G29" s="155">
        <v>0.47</v>
      </c>
      <c r="H29" s="154">
        <v>3.5</v>
      </c>
      <c r="I29" s="154">
        <v>1.9974984355438199</v>
      </c>
      <c r="J29" s="155">
        <v>0.14000000000000001</v>
      </c>
      <c r="K29" s="152">
        <v>3</v>
      </c>
      <c r="L29" s="153" t="s">
        <v>344</v>
      </c>
    </row>
    <row r="30" spans="1:12" ht="13" x14ac:dyDescent="0.3">
      <c r="A30" s="152" t="s">
        <v>132</v>
      </c>
      <c r="B30" s="153" t="s">
        <v>349</v>
      </c>
      <c r="C30" s="152" t="s">
        <v>316</v>
      </c>
      <c r="D30" s="152" t="s">
        <v>11</v>
      </c>
      <c r="E30" s="154">
        <v>-25.633333333333301</v>
      </c>
      <c r="F30" s="154">
        <v>0.58022983951764096</v>
      </c>
      <c r="G30" s="155"/>
      <c r="H30" s="154">
        <v>3.16</v>
      </c>
      <c r="I30" s="154">
        <v>1.2614051122232099</v>
      </c>
      <c r="J30" s="155"/>
      <c r="K30" s="152">
        <v>15</v>
      </c>
      <c r="L30" s="153" t="s">
        <v>344</v>
      </c>
    </row>
    <row r="31" spans="1:12" ht="13" x14ac:dyDescent="0.3">
      <c r="A31" s="152" t="s">
        <v>132</v>
      </c>
      <c r="B31" s="153" t="s">
        <v>350</v>
      </c>
      <c r="C31" s="152" t="s">
        <v>316</v>
      </c>
      <c r="D31" s="152" t="s">
        <v>11</v>
      </c>
      <c r="E31" s="154">
        <v>-26.091666666666701</v>
      </c>
      <c r="F31" s="154">
        <v>0.86598166402311405</v>
      </c>
      <c r="G31" s="155"/>
      <c r="H31" s="154">
        <v>4.0083333333333302</v>
      </c>
      <c r="I31" s="154">
        <v>0.93852721502007197</v>
      </c>
      <c r="J31" s="155"/>
      <c r="K31" s="152">
        <v>12</v>
      </c>
      <c r="L31" s="153" t="s">
        <v>344</v>
      </c>
    </row>
    <row r="32" spans="1:12" ht="13" x14ac:dyDescent="0.3">
      <c r="A32" s="152" t="s">
        <v>132</v>
      </c>
      <c r="B32" s="153" t="s">
        <v>351</v>
      </c>
      <c r="C32" s="152" t="s">
        <v>316</v>
      </c>
      <c r="D32" s="152" t="s">
        <v>353</v>
      </c>
      <c r="E32" s="154">
        <v>-24.771428571428601</v>
      </c>
      <c r="F32" s="154">
        <v>1.44995894851577</v>
      </c>
      <c r="G32" s="155"/>
      <c r="H32" s="154">
        <v>5.8285714285714301</v>
      </c>
      <c r="I32" s="154">
        <v>0.87505101892077497</v>
      </c>
      <c r="J32" s="155"/>
      <c r="K32" s="152">
        <v>7</v>
      </c>
      <c r="L32" s="153" t="s">
        <v>344</v>
      </c>
    </row>
    <row r="33" spans="1:12" x14ac:dyDescent="0.25">
      <c r="A33" s="182" t="s">
        <v>132</v>
      </c>
      <c r="B33" s="195" t="s">
        <v>383</v>
      </c>
      <c r="C33" s="182" t="s">
        <v>316</v>
      </c>
      <c r="D33" s="182" t="s">
        <v>68</v>
      </c>
      <c r="E33" s="188">
        <v>-26.397435765137459</v>
      </c>
      <c r="F33" s="188">
        <v>1.0776581208041673</v>
      </c>
      <c r="G33" s="187">
        <v>0.47</v>
      </c>
      <c r="H33" s="188">
        <v>4.3162852653251758</v>
      </c>
      <c r="I33" s="188">
        <v>1.5782022452433202</v>
      </c>
      <c r="J33" s="187">
        <v>0.14000000000000001</v>
      </c>
      <c r="K33" s="182">
        <v>98</v>
      </c>
      <c r="L33" s="195"/>
    </row>
    <row r="34" spans="1:12" x14ac:dyDescent="0.25">
      <c r="A34" s="10" t="s">
        <v>132</v>
      </c>
      <c r="B34" s="4" t="s">
        <v>317</v>
      </c>
      <c r="C34" s="10" t="s">
        <v>290</v>
      </c>
      <c r="D34" s="10" t="s">
        <v>354</v>
      </c>
      <c r="E34" s="18">
        <v>-26.574999999999999</v>
      </c>
      <c r="F34" s="18">
        <v>0.59090326337452803</v>
      </c>
      <c r="G34" s="21"/>
      <c r="H34" s="18">
        <v>-4.25</v>
      </c>
      <c r="I34" s="18">
        <v>0.53229064742237697</v>
      </c>
      <c r="J34" s="21"/>
      <c r="K34" s="10">
        <v>4</v>
      </c>
      <c r="L34" s="4" t="s">
        <v>318</v>
      </c>
    </row>
    <row r="35" spans="1:12" x14ac:dyDescent="0.25">
      <c r="A35" s="10" t="s">
        <v>132</v>
      </c>
      <c r="B35" s="4" t="s">
        <v>319</v>
      </c>
      <c r="C35" s="10" t="s">
        <v>290</v>
      </c>
      <c r="D35" s="10" t="s">
        <v>354</v>
      </c>
      <c r="E35" s="18">
        <v>-24.44</v>
      </c>
      <c r="F35" s="18">
        <v>0.95551033484730097</v>
      </c>
      <c r="G35" s="21"/>
      <c r="H35" s="18">
        <v>-0.98</v>
      </c>
      <c r="I35" s="18">
        <v>0.43243496620879301</v>
      </c>
      <c r="J35" s="21"/>
      <c r="K35" s="10">
        <v>5</v>
      </c>
      <c r="L35" s="4" t="s">
        <v>318</v>
      </c>
    </row>
    <row r="36" spans="1:12" x14ac:dyDescent="0.25">
      <c r="A36" s="38" t="s">
        <v>132</v>
      </c>
      <c r="B36" s="196" t="s">
        <v>381</v>
      </c>
      <c r="C36" s="38" t="s">
        <v>290</v>
      </c>
      <c r="D36" s="38" t="s">
        <v>68</v>
      </c>
      <c r="E36" s="62">
        <v>-25.308321970310619</v>
      </c>
      <c r="F36" s="62">
        <v>1.2685393678765728</v>
      </c>
      <c r="G36" s="61">
        <v>0.46</v>
      </c>
      <c r="H36" s="62">
        <v>-2.4330491214000154</v>
      </c>
      <c r="I36" s="62">
        <v>1.7814834059991629</v>
      </c>
      <c r="J36" s="61">
        <v>0.08</v>
      </c>
      <c r="K36" s="38">
        <v>9</v>
      </c>
      <c r="L36" s="196"/>
    </row>
    <row r="37" spans="1:12" ht="13" x14ac:dyDescent="0.3">
      <c r="A37" s="152" t="s">
        <v>1</v>
      </c>
      <c r="B37" s="160" t="s">
        <v>360</v>
      </c>
      <c r="C37" s="160" t="s">
        <v>64</v>
      </c>
      <c r="D37" s="161" t="s">
        <v>70</v>
      </c>
      <c r="E37" s="162">
        <v>-13.26625991</v>
      </c>
      <c r="F37" s="162">
        <v>0.11543297800000001</v>
      </c>
      <c r="G37" s="155">
        <v>0.58099999999999996</v>
      </c>
      <c r="H37" s="154">
        <v>18.018489389999999</v>
      </c>
      <c r="I37" s="162">
        <v>0.45361901599999999</v>
      </c>
      <c r="J37" s="155">
        <v>0.10299999999999999</v>
      </c>
      <c r="K37" s="161">
        <v>5</v>
      </c>
      <c r="L37" s="163" t="s">
        <v>344</v>
      </c>
    </row>
    <row r="38" spans="1:12" ht="26" x14ac:dyDescent="0.3">
      <c r="A38" s="152" t="s">
        <v>1</v>
      </c>
      <c r="B38" s="164" t="s">
        <v>361</v>
      </c>
      <c r="C38" s="160" t="s">
        <v>428</v>
      </c>
      <c r="D38" s="161" t="s">
        <v>70</v>
      </c>
      <c r="E38" s="162">
        <v>-20.69800231</v>
      </c>
      <c r="F38" s="162">
        <v>0.30631549800000002</v>
      </c>
      <c r="G38" s="165">
        <v>0.47</v>
      </c>
      <c r="H38" s="154">
        <v>4.714669786</v>
      </c>
      <c r="I38" s="162">
        <v>0.82169652699999995</v>
      </c>
      <c r="J38" s="155">
        <v>0.14099999999999999</v>
      </c>
      <c r="K38" s="161">
        <v>8</v>
      </c>
      <c r="L38" s="166" t="s">
        <v>372</v>
      </c>
    </row>
    <row r="39" spans="1:12" ht="13" x14ac:dyDescent="0.3">
      <c r="A39" s="152" t="s">
        <v>1</v>
      </c>
      <c r="B39" s="167" t="s">
        <v>367</v>
      </c>
      <c r="C39" s="160" t="s">
        <v>358</v>
      </c>
      <c r="D39" s="161" t="s">
        <v>70</v>
      </c>
      <c r="E39" s="162">
        <v>-22.020078179999999</v>
      </c>
      <c r="F39" s="162">
        <v>0.79940128700000002</v>
      </c>
      <c r="G39" s="168">
        <v>0.47</v>
      </c>
      <c r="H39" s="154">
        <v>3.8951552390000002</v>
      </c>
      <c r="I39" s="162">
        <v>0.95841531599999996</v>
      </c>
      <c r="J39" s="155">
        <v>0.14000000000000001</v>
      </c>
      <c r="K39" s="161">
        <v>5</v>
      </c>
      <c r="L39" s="163" t="s">
        <v>344</v>
      </c>
    </row>
    <row r="40" spans="1:12" ht="13" x14ac:dyDescent="0.3">
      <c r="A40" s="152" t="s">
        <v>1</v>
      </c>
      <c r="B40" s="169" t="s">
        <v>362</v>
      </c>
      <c r="C40" s="160" t="s">
        <v>359</v>
      </c>
      <c r="D40" s="161" t="s">
        <v>70</v>
      </c>
      <c r="E40" s="162">
        <v>-21.853311489999999</v>
      </c>
      <c r="F40" s="162">
        <v>0.39485279299999998</v>
      </c>
      <c r="G40" s="168">
        <v>0.47</v>
      </c>
      <c r="H40" s="154">
        <v>4.7</v>
      </c>
      <c r="I40" s="162">
        <v>3</v>
      </c>
      <c r="J40" s="155">
        <v>0.14000000000000001</v>
      </c>
      <c r="K40" s="161">
        <v>7</v>
      </c>
      <c r="L40" s="163" t="s">
        <v>344</v>
      </c>
    </row>
    <row r="41" spans="1:12" x14ac:dyDescent="0.25">
      <c r="A41" s="152" t="s">
        <v>1</v>
      </c>
      <c r="B41" s="164" t="s">
        <v>375</v>
      </c>
      <c r="C41" s="160" t="s">
        <v>290</v>
      </c>
      <c r="D41" s="161" t="s">
        <v>68</v>
      </c>
      <c r="E41" s="162">
        <v>-23.5</v>
      </c>
      <c r="F41" s="162">
        <v>1.3</v>
      </c>
      <c r="G41" s="168">
        <v>0.46</v>
      </c>
      <c r="H41" s="154">
        <v>-2.4</v>
      </c>
      <c r="I41" s="162">
        <v>1.8</v>
      </c>
      <c r="J41" s="155">
        <v>0.08</v>
      </c>
      <c r="K41" s="161" t="s">
        <v>68</v>
      </c>
      <c r="L41" s="163"/>
    </row>
    <row r="42" spans="1:12" s="67" customFormat="1" ht="25.5" x14ac:dyDescent="0.25">
      <c r="A42" s="46" t="s">
        <v>66</v>
      </c>
      <c r="B42" s="83" t="s">
        <v>374</v>
      </c>
      <c r="C42" s="80" t="s">
        <v>289</v>
      </c>
      <c r="D42" s="75" t="s">
        <v>70</v>
      </c>
      <c r="E42" s="76">
        <v>-22.1</v>
      </c>
      <c r="F42" s="77">
        <v>0.8</v>
      </c>
      <c r="G42" s="78">
        <v>0.47</v>
      </c>
      <c r="H42" s="77">
        <v>4.7</v>
      </c>
      <c r="I42" s="77">
        <v>1.5</v>
      </c>
      <c r="J42" s="79">
        <v>0.14000000000000001</v>
      </c>
      <c r="K42" s="46">
        <v>8</v>
      </c>
      <c r="L42" s="74" t="s">
        <v>344</v>
      </c>
    </row>
    <row r="43" spans="1:12" ht="25" x14ac:dyDescent="0.25">
      <c r="A43" s="29" t="s">
        <v>66</v>
      </c>
      <c r="B43" s="28" t="s">
        <v>366</v>
      </c>
      <c r="C43" s="28" t="s">
        <v>67</v>
      </c>
      <c r="D43" s="68" t="s">
        <v>70</v>
      </c>
      <c r="E43" s="69">
        <v>-12.435961549999998</v>
      </c>
      <c r="F43" s="70">
        <v>1.2740845190000001</v>
      </c>
      <c r="G43" s="71">
        <v>0.33534391200000002</v>
      </c>
      <c r="H43" s="70">
        <v>14.671275550000001</v>
      </c>
      <c r="I43" s="70">
        <v>1.052360996</v>
      </c>
      <c r="J43" s="72">
        <v>0.115915355</v>
      </c>
      <c r="K43" s="73">
        <v>6</v>
      </c>
      <c r="L43" s="66" t="s">
        <v>133</v>
      </c>
    </row>
    <row r="44" spans="1:12" s="86" customFormat="1" ht="13" x14ac:dyDescent="0.3">
      <c r="A44" s="58" t="s">
        <v>66</v>
      </c>
      <c r="B44" s="64" t="s">
        <v>386</v>
      </c>
      <c r="C44" s="64" t="s">
        <v>64</v>
      </c>
      <c r="D44" s="58" t="s">
        <v>70</v>
      </c>
      <c r="E44" s="87">
        <v>-13.8</v>
      </c>
      <c r="F44" s="87">
        <v>2.4</v>
      </c>
      <c r="G44" s="88">
        <v>0.57999999999999996</v>
      </c>
      <c r="H44" s="87">
        <v>16.3</v>
      </c>
      <c r="I44" s="87">
        <v>3.4</v>
      </c>
      <c r="J44" s="88">
        <v>0.1</v>
      </c>
      <c r="K44" s="58">
        <v>66</v>
      </c>
      <c r="L44" s="89" t="s">
        <v>385</v>
      </c>
    </row>
    <row r="45" spans="1:12" ht="26" x14ac:dyDescent="0.3">
      <c r="A45" s="10" t="s">
        <v>66</v>
      </c>
      <c r="B45" s="54" t="s">
        <v>361</v>
      </c>
      <c r="C45" s="51" t="s">
        <v>428</v>
      </c>
      <c r="D45" s="52" t="s">
        <v>70</v>
      </c>
      <c r="E45" s="53">
        <v>-20.528108679999999</v>
      </c>
      <c r="F45" s="18">
        <v>0.51644646699999996</v>
      </c>
      <c r="G45" s="21">
        <v>0.47</v>
      </c>
      <c r="H45" s="18">
        <v>5.4</v>
      </c>
      <c r="I45" s="18">
        <v>0.738635131</v>
      </c>
      <c r="J45" s="57">
        <v>0.14000000000000001</v>
      </c>
      <c r="K45" s="10">
        <v>20</v>
      </c>
      <c r="L45" s="66" t="s">
        <v>363</v>
      </c>
    </row>
    <row r="46" spans="1:12" x14ac:dyDescent="0.25">
      <c r="A46" s="10" t="s">
        <v>66</v>
      </c>
      <c r="B46" s="54" t="s">
        <v>375</v>
      </c>
      <c r="C46" s="51" t="s">
        <v>290</v>
      </c>
      <c r="D46" s="52" t="s">
        <v>68</v>
      </c>
      <c r="E46" s="53">
        <v>-23.5</v>
      </c>
      <c r="F46" s="18">
        <v>1.3</v>
      </c>
      <c r="G46" s="21">
        <v>0.46</v>
      </c>
      <c r="H46" s="18">
        <v>-2.4</v>
      </c>
      <c r="I46" s="18">
        <v>1.8</v>
      </c>
      <c r="J46" s="57">
        <v>0.08</v>
      </c>
      <c r="K46" s="10" t="s">
        <v>68</v>
      </c>
      <c r="L46" s="66"/>
    </row>
    <row r="47" spans="1:12" ht="13" x14ac:dyDescent="0.3">
      <c r="A47" s="170" t="s">
        <v>2</v>
      </c>
      <c r="B47" s="171" t="s">
        <v>368</v>
      </c>
      <c r="C47" s="172" t="s">
        <v>370</v>
      </c>
      <c r="D47" s="173" t="s">
        <v>70</v>
      </c>
      <c r="E47" s="174">
        <v>-12.059999999999999</v>
      </c>
      <c r="F47" s="174">
        <v>1.1249452950000001</v>
      </c>
      <c r="G47" s="175">
        <v>0.58099999999999996</v>
      </c>
      <c r="H47" s="176">
        <v>13.74</v>
      </c>
      <c r="I47" s="174">
        <v>0.69218520800000005</v>
      </c>
      <c r="J47" s="175">
        <v>0.10299999999999999</v>
      </c>
      <c r="K47" s="170">
        <v>2</v>
      </c>
      <c r="L47" s="177" t="s">
        <v>344</v>
      </c>
    </row>
    <row r="48" spans="1:12" s="67" customFormat="1" ht="13" x14ac:dyDescent="0.3">
      <c r="A48" s="156" t="s">
        <v>2</v>
      </c>
      <c r="B48" s="157" t="s">
        <v>347</v>
      </c>
      <c r="C48" s="178" t="s">
        <v>65</v>
      </c>
      <c r="D48" s="179" t="s">
        <v>70</v>
      </c>
      <c r="E48" s="180">
        <v>-19.3</v>
      </c>
      <c r="F48" s="180">
        <v>1</v>
      </c>
      <c r="G48" s="159">
        <v>0.47</v>
      </c>
      <c r="H48" s="158">
        <v>6.12</v>
      </c>
      <c r="I48" s="180">
        <v>1</v>
      </c>
      <c r="J48" s="159">
        <v>0.14099999999999999</v>
      </c>
      <c r="K48" s="181">
        <v>3</v>
      </c>
      <c r="L48" s="163" t="s">
        <v>344</v>
      </c>
    </row>
    <row r="49" spans="1:12" x14ac:dyDescent="0.25">
      <c r="A49" s="182" t="s">
        <v>2</v>
      </c>
      <c r="B49" s="183" t="s">
        <v>375</v>
      </c>
      <c r="C49" s="184" t="s">
        <v>290</v>
      </c>
      <c r="D49" s="185" t="s">
        <v>68</v>
      </c>
      <c r="E49" s="186">
        <v>-23.5</v>
      </c>
      <c r="F49" s="186">
        <v>1.3</v>
      </c>
      <c r="G49" s="187">
        <v>0.46</v>
      </c>
      <c r="H49" s="188">
        <v>-2.4</v>
      </c>
      <c r="I49" s="186">
        <v>1.8</v>
      </c>
      <c r="J49" s="187">
        <v>0.08</v>
      </c>
      <c r="K49" s="189" t="s">
        <v>68</v>
      </c>
      <c r="L49" s="190"/>
    </row>
    <row r="50" spans="1:12" ht="13" x14ac:dyDescent="0.3">
      <c r="A50" s="10" t="s">
        <v>3</v>
      </c>
      <c r="B50" s="51" t="s">
        <v>360</v>
      </c>
      <c r="C50" s="51" t="s">
        <v>64</v>
      </c>
      <c r="D50" s="52" t="s">
        <v>70</v>
      </c>
      <c r="E50" s="53">
        <v>-13.757163320000002</v>
      </c>
      <c r="F50" s="18">
        <v>0.87331267999999995</v>
      </c>
      <c r="G50" s="21">
        <v>0.58099999999999996</v>
      </c>
      <c r="H50" s="18">
        <v>17.515305179999999</v>
      </c>
      <c r="I50" s="18">
        <v>1.545305717</v>
      </c>
      <c r="J50" s="21">
        <v>0.10299999999999999</v>
      </c>
      <c r="K50" s="10">
        <v>6</v>
      </c>
      <c r="L50" s="28" t="s">
        <v>344</v>
      </c>
    </row>
    <row r="51" spans="1:12" ht="13" x14ac:dyDescent="0.3">
      <c r="A51" s="10" t="s">
        <v>3</v>
      </c>
      <c r="B51" s="56" t="s">
        <v>368</v>
      </c>
      <c r="C51" s="51" t="s">
        <v>370</v>
      </c>
      <c r="D51" s="52" t="s">
        <v>70</v>
      </c>
      <c r="E51" s="53">
        <v>-11.39671439</v>
      </c>
      <c r="F51" s="18">
        <v>0.43067419099999998</v>
      </c>
      <c r="G51" s="21">
        <v>0.58099999999999996</v>
      </c>
      <c r="H51" s="18">
        <v>15.063270920000001</v>
      </c>
      <c r="I51" s="18">
        <v>0.90123707399999997</v>
      </c>
      <c r="J51" s="21">
        <v>0.10299999999999999</v>
      </c>
      <c r="K51" s="10">
        <v>6</v>
      </c>
      <c r="L51" s="28" t="s">
        <v>344</v>
      </c>
    </row>
    <row r="52" spans="1:12" ht="13" x14ac:dyDescent="0.3">
      <c r="A52" s="10" t="s">
        <v>3</v>
      </c>
      <c r="B52" s="4" t="s">
        <v>347</v>
      </c>
      <c r="C52" s="51" t="s">
        <v>428</v>
      </c>
      <c r="D52" s="52" t="s">
        <v>70</v>
      </c>
      <c r="E52" s="53">
        <v>-20.588769410000001</v>
      </c>
      <c r="F52" s="18">
        <v>0.86394981400000004</v>
      </c>
      <c r="G52" s="21">
        <v>0.47</v>
      </c>
      <c r="H52" s="18">
        <v>5</v>
      </c>
      <c r="I52" s="18">
        <v>0.43169105800000002</v>
      </c>
      <c r="J52" s="21">
        <v>0.14099999999999999</v>
      </c>
      <c r="K52" s="10">
        <v>5</v>
      </c>
      <c r="L52" s="28" t="s">
        <v>344</v>
      </c>
    </row>
    <row r="53" spans="1:12" ht="26" x14ac:dyDescent="0.3">
      <c r="A53" s="10" t="s">
        <v>3</v>
      </c>
      <c r="B53" s="81" t="s">
        <v>376</v>
      </c>
      <c r="C53" s="82" t="s">
        <v>289</v>
      </c>
      <c r="D53" s="52" t="s">
        <v>70</v>
      </c>
      <c r="E53" s="53">
        <v>-21.82122343</v>
      </c>
      <c r="F53" s="18">
        <v>0.5</v>
      </c>
      <c r="G53" s="21">
        <v>0.47</v>
      </c>
      <c r="H53" s="18">
        <v>4.0999999999999996</v>
      </c>
      <c r="I53" s="18">
        <v>0.9</v>
      </c>
      <c r="J53" s="21">
        <v>0.14000000000000001</v>
      </c>
      <c r="K53" s="10">
        <v>16</v>
      </c>
      <c r="L53" s="28" t="s">
        <v>344</v>
      </c>
    </row>
    <row r="54" spans="1:12" s="67" customFormat="1" x14ac:dyDescent="0.25">
      <c r="A54" s="38" t="s">
        <v>3</v>
      </c>
      <c r="B54" s="84" t="s">
        <v>375</v>
      </c>
      <c r="C54" s="63" t="s">
        <v>290</v>
      </c>
      <c r="D54" s="59" t="s">
        <v>68</v>
      </c>
      <c r="E54" s="60">
        <v>-23.5</v>
      </c>
      <c r="F54" s="60">
        <v>1.3</v>
      </c>
      <c r="G54" s="61">
        <v>0.46</v>
      </c>
      <c r="H54" s="62">
        <v>-2.4</v>
      </c>
      <c r="I54" s="60">
        <v>1.8</v>
      </c>
      <c r="J54" s="61">
        <v>0.08</v>
      </c>
      <c r="K54" s="65" t="s">
        <v>68</v>
      </c>
      <c r="L54" s="40"/>
    </row>
    <row r="55" spans="1:12" x14ac:dyDescent="0.25">
      <c r="A55" s="152" t="s">
        <v>4</v>
      </c>
      <c r="B55" s="160" t="s">
        <v>371</v>
      </c>
      <c r="C55" s="160" t="s">
        <v>67</v>
      </c>
      <c r="D55" s="161" t="s">
        <v>70</v>
      </c>
      <c r="E55" s="162">
        <v>-14.585252199999999</v>
      </c>
      <c r="F55" s="162">
        <v>1.1431466269999999</v>
      </c>
      <c r="G55" s="155">
        <v>0.33534391200000002</v>
      </c>
      <c r="H55" s="154">
        <v>12.86041032</v>
      </c>
      <c r="I55" s="162">
        <v>1.255265345</v>
      </c>
      <c r="J55" s="191">
        <v>0.115915355</v>
      </c>
      <c r="K55" s="152">
        <v>5</v>
      </c>
      <c r="L55" s="163" t="s">
        <v>377</v>
      </c>
    </row>
    <row r="56" spans="1:12" ht="13" x14ac:dyDescent="0.3">
      <c r="A56" s="152" t="s">
        <v>4</v>
      </c>
      <c r="B56" s="169" t="s">
        <v>368</v>
      </c>
      <c r="C56" s="160" t="s">
        <v>370</v>
      </c>
      <c r="D56" s="161" t="s">
        <v>70</v>
      </c>
      <c r="E56" s="162">
        <v>-11.554448430000001</v>
      </c>
      <c r="F56" s="162">
        <v>1</v>
      </c>
      <c r="G56" s="155">
        <v>0.58099999999999996</v>
      </c>
      <c r="H56" s="154">
        <v>13.85995222</v>
      </c>
      <c r="I56" s="162">
        <v>1</v>
      </c>
      <c r="J56" s="155">
        <v>0.10299999999999999</v>
      </c>
      <c r="K56" s="152">
        <v>2</v>
      </c>
      <c r="L56" s="163" t="s">
        <v>344</v>
      </c>
    </row>
    <row r="57" spans="1:12" ht="26" x14ac:dyDescent="0.3">
      <c r="A57" s="152" t="s">
        <v>4</v>
      </c>
      <c r="B57" s="164" t="s">
        <v>361</v>
      </c>
      <c r="C57" s="160" t="s">
        <v>428</v>
      </c>
      <c r="D57" s="161" t="s">
        <v>70</v>
      </c>
      <c r="E57" s="162">
        <v>-20.85132458</v>
      </c>
      <c r="F57" s="162">
        <v>0.72619798300000005</v>
      </c>
      <c r="G57" s="165">
        <v>0.47</v>
      </c>
      <c r="H57" s="154">
        <v>4.8380965549999999</v>
      </c>
      <c r="I57" s="162">
        <v>0.721054266</v>
      </c>
      <c r="J57" s="155">
        <v>0.14099999999999999</v>
      </c>
      <c r="K57" s="192">
        <v>10</v>
      </c>
      <c r="L57" s="166" t="s">
        <v>373</v>
      </c>
    </row>
    <row r="58" spans="1:12" ht="26" x14ac:dyDescent="0.3">
      <c r="A58" s="152" t="s">
        <v>4</v>
      </c>
      <c r="B58" s="193" t="s">
        <v>378</v>
      </c>
      <c r="C58" s="194" t="s">
        <v>289</v>
      </c>
      <c r="D58" s="161" t="s">
        <v>70</v>
      </c>
      <c r="E58" s="162">
        <v>-22</v>
      </c>
      <c r="F58" s="162">
        <v>0.8</v>
      </c>
      <c r="G58" s="155">
        <v>0.47</v>
      </c>
      <c r="H58" s="154">
        <v>4.3</v>
      </c>
      <c r="I58" s="162">
        <v>1.3</v>
      </c>
      <c r="J58" s="155">
        <v>0.14000000000000001</v>
      </c>
      <c r="K58" s="152">
        <v>21</v>
      </c>
      <c r="L58" s="163" t="s">
        <v>344</v>
      </c>
    </row>
    <row r="59" spans="1:12" s="67" customFormat="1" x14ac:dyDescent="0.25">
      <c r="A59" s="182" t="s">
        <v>4</v>
      </c>
      <c r="B59" s="183" t="s">
        <v>375</v>
      </c>
      <c r="C59" s="184" t="s">
        <v>290</v>
      </c>
      <c r="D59" s="185" t="s">
        <v>68</v>
      </c>
      <c r="E59" s="186">
        <v>-23.5</v>
      </c>
      <c r="F59" s="186">
        <v>1.3</v>
      </c>
      <c r="G59" s="187">
        <v>0.46</v>
      </c>
      <c r="H59" s="188">
        <v>-2.4</v>
      </c>
      <c r="I59" s="186">
        <v>1.8</v>
      </c>
      <c r="J59" s="187">
        <v>0.08</v>
      </c>
      <c r="K59" s="189" t="s">
        <v>68</v>
      </c>
      <c r="L59" s="190"/>
    </row>
    <row r="60" spans="1:12" ht="39" x14ac:dyDescent="0.3">
      <c r="A60" s="10" t="s">
        <v>5</v>
      </c>
      <c r="B60" s="54" t="s">
        <v>369</v>
      </c>
      <c r="C60" s="51" t="s">
        <v>64</v>
      </c>
      <c r="D60" s="52" t="s">
        <v>70</v>
      </c>
      <c r="E60" s="53">
        <v>-12.83</v>
      </c>
      <c r="F60" s="53">
        <v>1.1310186680000001</v>
      </c>
      <c r="G60" s="21">
        <v>0.58099999999999996</v>
      </c>
      <c r="H60" s="18">
        <v>18.62</v>
      </c>
      <c r="I60" s="53">
        <v>2.831039514</v>
      </c>
      <c r="J60" s="21">
        <v>0.10299999999999999</v>
      </c>
      <c r="K60" s="10">
        <v>7</v>
      </c>
      <c r="L60" s="66" t="s">
        <v>364</v>
      </c>
    </row>
    <row r="61" spans="1:12" ht="13" x14ac:dyDescent="0.3">
      <c r="A61" s="10" t="s">
        <v>5</v>
      </c>
      <c r="B61" s="56" t="s">
        <v>368</v>
      </c>
      <c r="C61" s="51" t="s">
        <v>370</v>
      </c>
      <c r="D61" s="52" t="s">
        <v>70</v>
      </c>
      <c r="E61" s="53">
        <v>-11.26</v>
      </c>
      <c r="F61" s="53">
        <v>1.297613506</v>
      </c>
      <c r="G61" s="21">
        <v>0.58099999999999996</v>
      </c>
      <c r="H61" s="18">
        <v>16.34</v>
      </c>
      <c r="I61" s="53">
        <v>1.9097863589999999</v>
      </c>
      <c r="J61" s="21">
        <v>0.10299999999999999</v>
      </c>
      <c r="K61" s="10">
        <v>10</v>
      </c>
      <c r="L61" s="28" t="s">
        <v>344</v>
      </c>
    </row>
    <row r="62" spans="1:12" ht="13" x14ac:dyDescent="0.3">
      <c r="A62" s="10" t="s">
        <v>5</v>
      </c>
      <c r="B62" s="4" t="s">
        <v>347</v>
      </c>
      <c r="C62" s="51" t="s">
        <v>428</v>
      </c>
      <c r="D62" s="52" t="s">
        <v>70</v>
      </c>
      <c r="E62" s="53">
        <v>-21.062593209999999</v>
      </c>
      <c r="F62" s="53">
        <v>0.75398337000000004</v>
      </c>
      <c r="G62" s="55">
        <v>0.47</v>
      </c>
      <c r="H62" s="18">
        <v>5.1739701330000001</v>
      </c>
      <c r="I62" s="53">
        <v>1.151714068</v>
      </c>
      <c r="J62" s="21">
        <v>0.14099999999999999</v>
      </c>
      <c r="K62" s="10">
        <v>9</v>
      </c>
      <c r="L62" s="28" t="s">
        <v>365</v>
      </c>
    </row>
    <row r="63" spans="1:12" ht="13" x14ac:dyDescent="0.3">
      <c r="A63" s="29" t="s">
        <v>5</v>
      </c>
      <c r="B63" s="85" t="s">
        <v>362</v>
      </c>
      <c r="C63" s="82" t="s">
        <v>359</v>
      </c>
      <c r="D63" s="68" t="s">
        <v>70</v>
      </c>
      <c r="E63" s="69">
        <v>-22.051149049999999</v>
      </c>
      <c r="F63" s="69">
        <v>3.1451714999999998E-2</v>
      </c>
      <c r="G63" s="71">
        <v>0.47</v>
      </c>
      <c r="H63" s="70">
        <v>3.8342498630000001</v>
      </c>
      <c r="I63" s="69">
        <v>1.870740367</v>
      </c>
      <c r="J63" s="71">
        <v>0.14000000000000001</v>
      </c>
      <c r="K63" s="29">
        <v>2</v>
      </c>
      <c r="L63" s="28" t="s">
        <v>344</v>
      </c>
    </row>
    <row r="64" spans="1:12" s="67" customFormat="1" x14ac:dyDescent="0.25">
      <c r="A64" s="38" t="s">
        <v>5</v>
      </c>
      <c r="B64" s="84" t="s">
        <v>375</v>
      </c>
      <c r="C64" s="63" t="s">
        <v>290</v>
      </c>
      <c r="D64" s="59" t="s">
        <v>68</v>
      </c>
      <c r="E64" s="60">
        <v>-23.5</v>
      </c>
      <c r="F64" s="60">
        <v>1.3</v>
      </c>
      <c r="G64" s="61">
        <v>0.46</v>
      </c>
      <c r="H64" s="62">
        <v>-2.4</v>
      </c>
      <c r="I64" s="60">
        <v>1.8</v>
      </c>
      <c r="J64" s="61">
        <v>0.08</v>
      </c>
      <c r="K64" s="65" t="s">
        <v>68</v>
      </c>
      <c r="L64" s="40"/>
    </row>
  </sheetData>
  <mergeCells count="1">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9"/>
  <sheetViews>
    <sheetView topLeftCell="A187" zoomScale="74" zoomScaleNormal="74" workbookViewId="0">
      <selection activeCell="N186" sqref="N186"/>
    </sheetView>
  </sheetViews>
  <sheetFormatPr defaultColWidth="10.83203125" defaultRowHeight="12.5" x14ac:dyDescent="0.25"/>
  <cols>
    <col min="1" max="1" width="15.1640625" style="10" customWidth="1"/>
    <col min="2" max="2" width="14.1640625" style="10" customWidth="1"/>
    <col min="3" max="3" width="15.1640625" style="10" customWidth="1"/>
    <col min="4" max="4" width="22.25" style="10" customWidth="1"/>
    <col min="5" max="5" width="12.5" style="10" customWidth="1"/>
    <col min="6" max="7" width="10.83203125" style="10"/>
    <col min="8" max="8" width="11.5" style="10" customWidth="1"/>
    <col min="9" max="9" width="10.83203125" style="10"/>
    <col min="10" max="10" width="11.33203125" style="10" customWidth="1"/>
    <col min="11" max="11" width="11" style="10" customWidth="1"/>
    <col min="12" max="12" width="10.33203125" style="10" customWidth="1"/>
    <col min="13" max="13" width="12.83203125" style="10" customWidth="1"/>
    <col min="14" max="14" width="21.83203125" style="10" customWidth="1"/>
    <col min="15" max="16384" width="10.83203125" style="10"/>
  </cols>
  <sheetData>
    <row r="1" spans="1:29" s="5" customFormat="1" ht="41.5" customHeight="1" x14ac:dyDescent="0.25">
      <c r="A1" s="129" t="s">
        <v>413</v>
      </c>
      <c r="B1" s="129"/>
      <c r="C1" s="129"/>
      <c r="D1" s="129"/>
      <c r="E1" s="129"/>
      <c r="F1" s="129"/>
      <c r="G1" s="129"/>
      <c r="H1" s="129"/>
      <c r="I1" s="129"/>
      <c r="J1" s="129"/>
      <c r="K1" s="129"/>
      <c r="L1" s="129"/>
      <c r="M1" s="129"/>
      <c r="N1" s="129"/>
    </row>
    <row r="2" spans="1:29" ht="33" customHeight="1" thickBot="1" x14ac:dyDescent="0.3">
      <c r="A2" s="6" t="s">
        <v>0</v>
      </c>
      <c r="B2" s="6" t="s">
        <v>296</v>
      </c>
      <c r="C2" s="6" t="s">
        <v>72</v>
      </c>
      <c r="D2" s="6" t="s">
        <v>6</v>
      </c>
      <c r="E2" s="6" t="s">
        <v>32</v>
      </c>
      <c r="F2" s="7" t="s">
        <v>136</v>
      </c>
      <c r="G2" s="8" t="s">
        <v>320</v>
      </c>
      <c r="H2" s="8" t="s">
        <v>321</v>
      </c>
      <c r="I2" s="6" t="s">
        <v>135</v>
      </c>
      <c r="J2" s="8" t="s">
        <v>139</v>
      </c>
      <c r="K2" s="8" t="s">
        <v>140</v>
      </c>
      <c r="L2" s="6" t="s">
        <v>73</v>
      </c>
      <c r="M2" s="6" t="s">
        <v>74</v>
      </c>
      <c r="N2" s="6" t="s">
        <v>75</v>
      </c>
      <c r="O2" s="9"/>
    </row>
    <row r="3" spans="1:29" ht="13.5" thickTop="1" x14ac:dyDescent="0.3">
      <c r="A3" s="11" t="s">
        <v>77</v>
      </c>
      <c r="B3" s="11" t="s">
        <v>132</v>
      </c>
      <c r="C3" s="11" t="s">
        <v>106</v>
      </c>
      <c r="D3" s="12" t="s">
        <v>8</v>
      </c>
      <c r="E3" s="11" t="s">
        <v>137</v>
      </c>
      <c r="F3" s="11">
        <v>2012</v>
      </c>
      <c r="G3" s="13">
        <v>-21.446401017397029</v>
      </c>
      <c r="H3" s="13">
        <v>12.112911475316134</v>
      </c>
      <c r="I3" s="13">
        <v>7.4376017396818535</v>
      </c>
      <c r="J3" s="10">
        <v>0</v>
      </c>
      <c r="K3" s="10">
        <v>0</v>
      </c>
      <c r="L3" s="11" t="s">
        <v>107</v>
      </c>
      <c r="M3" s="11" t="s">
        <v>108</v>
      </c>
      <c r="N3" s="14" t="s">
        <v>141</v>
      </c>
      <c r="O3" s="11"/>
      <c r="P3" s="11"/>
      <c r="Q3" s="11"/>
      <c r="R3" s="12"/>
      <c r="S3" s="11"/>
      <c r="T3" s="13"/>
      <c r="U3" s="13"/>
      <c r="V3" s="15"/>
      <c r="W3" s="15"/>
      <c r="X3" s="15"/>
      <c r="Y3" s="11"/>
      <c r="Z3" s="11"/>
      <c r="AA3" s="11"/>
      <c r="AB3" s="16"/>
      <c r="AC3" s="17"/>
    </row>
    <row r="4" spans="1:29" ht="13" x14ac:dyDescent="0.3">
      <c r="A4" s="11" t="s">
        <v>77</v>
      </c>
      <c r="B4" s="11" t="s">
        <v>132</v>
      </c>
      <c r="C4" s="11" t="s">
        <v>109</v>
      </c>
      <c r="D4" s="12" t="s">
        <v>8</v>
      </c>
      <c r="E4" s="11" t="s">
        <v>137</v>
      </c>
      <c r="F4" s="11">
        <v>2012</v>
      </c>
      <c r="G4" s="13">
        <v>-25.75345411357398</v>
      </c>
      <c r="H4" s="13">
        <v>7.2722684879206234</v>
      </c>
      <c r="I4" s="13">
        <v>24.565913356088618</v>
      </c>
      <c r="J4" s="10">
        <v>0</v>
      </c>
      <c r="K4" s="10">
        <v>100</v>
      </c>
      <c r="L4" s="11" t="s">
        <v>107</v>
      </c>
      <c r="M4" s="11" t="s">
        <v>108</v>
      </c>
      <c r="N4" s="5" t="s">
        <v>181</v>
      </c>
      <c r="O4" s="11"/>
      <c r="P4" s="11"/>
      <c r="Q4" s="11"/>
      <c r="R4" s="12"/>
      <c r="S4" s="11"/>
      <c r="T4" s="13"/>
      <c r="U4" s="13"/>
      <c r="V4" s="15"/>
      <c r="W4" s="15"/>
      <c r="X4" s="15"/>
      <c r="Y4" s="11"/>
      <c r="Z4" s="11"/>
      <c r="AA4" s="11"/>
      <c r="AB4" s="11"/>
      <c r="AC4" s="11"/>
    </row>
    <row r="5" spans="1:29" ht="13" x14ac:dyDescent="0.3">
      <c r="A5" s="11" t="s">
        <v>77</v>
      </c>
      <c r="B5" s="11" t="s">
        <v>132</v>
      </c>
      <c r="C5" s="11" t="s">
        <v>142</v>
      </c>
      <c r="D5" s="12" t="s">
        <v>8</v>
      </c>
      <c r="E5" s="11" t="s">
        <v>137</v>
      </c>
      <c r="F5" s="11">
        <v>2013</v>
      </c>
      <c r="G5" s="18">
        <v>-26.96</v>
      </c>
      <c r="H5" s="18">
        <v>6.44</v>
      </c>
      <c r="I5" s="18">
        <v>9.8000000000000007</v>
      </c>
      <c r="J5" s="13" t="s">
        <v>68</v>
      </c>
      <c r="K5" s="13" t="s">
        <v>68</v>
      </c>
      <c r="L5" s="11" t="s">
        <v>116</v>
      </c>
      <c r="M5" s="11" t="s">
        <v>108</v>
      </c>
      <c r="N5" s="2" t="s">
        <v>164</v>
      </c>
      <c r="O5" s="11"/>
      <c r="P5" s="17"/>
      <c r="Q5" s="11"/>
      <c r="R5" s="12"/>
      <c r="S5" s="11"/>
      <c r="T5" s="19"/>
      <c r="U5" s="19"/>
      <c r="V5" s="15"/>
      <c r="W5" s="15"/>
      <c r="X5" s="15"/>
      <c r="Y5" s="11"/>
      <c r="Z5" s="11"/>
      <c r="AA5" s="11"/>
      <c r="AB5" s="17"/>
      <c r="AC5" s="11"/>
    </row>
    <row r="6" spans="1:29" ht="13" x14ac:dyDescent="0.3">
      <c r="A6" s="11" t="s">
        <v>77</v>
      </c>
      <c r="B6" s="11" t="s">
        <v>132</v>
      </c>
      <c r="C6" s="11" t="s">
        <v>115</v>
      </c>
      <c r="D6" s="12" t="s">
        <v>8</v>
      </c>
      <c r="E6" s="11" t="s">
        <v>137</v>
      </c>
      <c r="F6" s="11">
        <v>2013</v>
      </c>
      <c r="G6" s="13">
        <v>-27.657645306268797</v>
      </c>
      <c r="H6" s="13">
        <v>12.884898448551739</v>
      </c>
      <c r="I6" s="13">
        <v>9.0233709296700155</v>
      </c>
      <c r="J6" s="10">
        <v>0</v>
      </c>
      <c r="K6" s="10">
        <v>100</v>
      </c>
      <c r="L6" s="11" t="s">
        <v>116</v>
      </c>
      <c r="M6" s="11" t="s">
        <v>108</v>
      </c>
      <c r="N6" s="2" t="s">
        <v>185</v>
      </c>
      <c r="O6" s="11"/>
      <c r="P6" s="11"/>
      <c r="Q6" s="11"/>
      <c r="R6" s="12"/>
      <c r="S6" s="11"/>
      <c r="T6" s="13"/>
      <c r="U6" s="13"/>
      <c r="V6" s="15"/>
      <c r="W6" s="15"/>
      <c r="X6" s="15"/>
      <c r="Y6" s="11"/>
      <c r="Z6" s="11"/>
      <c r="AA6" s="11"/>
      <c r="AB6" s="11"/>
      <c r="AC6" s="11"/>
    </row>
    <row r="7" spans="1:29" ht="13" x14ac:dyDescent="0.3">
      <c r="A7" s="11" t="s">
        <v>77</v>
      </c>
      <c r="B7" s="11" t="s">
        <v>132</v>
      </c>
      <c r="C7" s="11" t="s">
        <v>117</v>
      </c>
      <c r="D7" s="12" t="s">
        <v>8</v>
      </c>
      <c r="E7" s="11" t="s">
        <v>137</v>
      </c>
      <c r="F7" s="11">
        <v>2013</v>
      </c>
      <c r="G7" s="13">
        <v>-26.010439952788897</v>
      </c>
      <c r="H7" s="13">
        <v>13.317599466482207</v>
      </c>
      <c r="I7" s="13">
        <v>9.1780824716444744</v>
      </c>
      <c r="J7" s="10">
        <v>59</v>
      </c>
      <c r="K7" s="10">
        <v>41</v>
      </c>
      <c r="L7" s="11" t="s">
        <v>116</v>
      </c>
      <c r="M7" s="11" t="s">
        <v>108</v>
      </c>
      <c r="N7" s="2" t="s">
        <v>185</v>
      </c>
      <c r="O7" s="11"/>
      <c r="P7" s="11"/>
      <c r="Q7" s="11"/>
      <c r="R7" s="12"/>
      <c r="S7" s="11"/>
      <c r="T7" s="13"/>
      <c r="U7" s="13"/>
      <c r="V7" s="15"/>
      <c r="W7" s="15"/>
      <c r="X7" s="15"/>
      <c r="Y7" s="11"/>
      <c r="Z7" s="11"/>
      <c r="AA7" s="11"/>
      <c r="AB7" s="11"/>
      <c r="AC7" s="11"/>
    </row>
    <row r="8" spans="1:29" ht="13" x14ac:dyDescent="0.3">
      <c r="A8" s="10" t="s">
        <v>77</v>
      </c>
      <c r="B8" s="11" t="s">
        <v>132</v>
      </c>
      <c r="C8" s="10" t="s">
        <v>143</v>
      </c>
      <c r="D8" s="12" t="s">
        <v>8</v>
      </c>
      <c r="E8" s="11" t="s">
        <v>137</v>
      </c>
      <c r="F8" s="10">
        <v>2013</v>
      </c>
      <c r="G8" s="18">
        <v>-27.05</v>
      </c>
      <c r="H8" s="18">
        <v>7.77</v>
      </c>
      <c r="I8" s="18">
        <v>14.8</v>
      </c>
      <c r="J8" s="13" t="s">
        <v>68</v>
      </c>
      <c r="K8" s="13" t="s">
        <v>68</v>
      </c>
      <c r="L8" s="10" t="s">
        <v>116</v>
      </c>
      <c r="M8" s="10" t="s">
        <v>108</v>
      </c>
      <c r="N8" s="20" t="s">
        <v>165</v>
      </c>
      <c r="O8" s="21"/>
      <c r="P8" s="11"/>
      <c r="Q8" s="11"/>
      <c r="R8" s="12"/>
      <c r="S8" s="11"/>
      <c r="T8" s="13"/>
      <c r="U8" s="13"/>
      <c r="V8" s="15"/>
      <c r="W8" s="15"/>
      <c r="X8" s="15"/>
      <c r="Y8" s="11"/>
      <c r="Z8" s="11"/>
      <c r="AA8" s="11"/>
      <c r="AB8" s="11"/>
      <c r="AC8" s="11"/>
    </row>
    <row r="9" spans="1:29" ht="13" x14ac:dyDescent="0.3">
      <c r="A9" s="10" t="s">
        <v>77</v>
      </c>
      <c r="B9" s="11" t="s">
        <v>132</v>
      </c>
      <c r="C9" s="10" t="s">
        <v>144</v>
      </c>
      <c r="D9" s="12" t="s">
        <v>8</v>
      </c>
      <c r="E9" s="11" t="s">
        <v>137</v>
      </c>
      <c r="F9" s="10">
        <v>2012</v>
      </c>
      <c r="G9" s="18">
        <v>-23.42</v>
      </c>
      <c r="H9" s="18">
        <v>9.5</v>
      </c>
      <c r="I9" s="18">
        <v>6.6</v>
      </c>
      <c r="J9" s="13" t="s">
        <v>68</v>
      </c>
      <c r="K9" s="13" t="s">
        <v>68</v>
      </c>
      <c r="L9" s="10" t="s">
        <v>111</v>
      </c>
      <c r="M9" s="10" t="s">
        <v>112</v>
      </c>
      <c r="N9" s="20" t="s">
        <v>166</v>
      </c>
      <c r="O9" s="21"/>
      <c r="P9" s="11"/>
      <c r="Q9" s="11"/>
      <c r="R9" s="12"/>
      <c r="S9" s="11"/>
      <c r="T9" s="13"/>
      <c r="U9" s="13"/>
      <c r="V9" s="15"/>
      <c r="W9" s="15"/>
      <c r="X9" s="15"/>
      <c r="Y9" s="11"/>
      <c r="Z9" s="11"/>
      <c r="AA9" s="11"/>
      <c r="AB9" s="11"/>
      <c r="AC9" s="11"/>
    </row>
    <row r="10" spans="1:29" ht="13" x14ac:dyDescent="0.3">
      <c r="A10" s="11" t="s">
        <v>77</v>
      </c>
      <c r="B10" s="11" t="s">
        <v>132</v>
      </c>
      <c r="C10" s="11" t="s">
        <v>110</v>
      </c>
      <c r="D10" s="12" t="s">
        <v>8</v>
      </c>
      <c r="E10" s="11" t="s">
        <v>137</v>
      </c>
      <c r="F10" s="11">
        <v>2012</v>
      </c>
      <c r="G10" s="13">
        <v>-22.193438746810216</v>
      </c>
      <c r="H10" s="13">
        <v>17.998184949415581</v>
      </c>
      <c r="I10" s="13">
        <v>6.9517698498989358</v>
      </c>
      <c r="J10" s="10">
        <v>43</v>
      </c>
      <c r="K10" s="10">
        <v>57</v>
      </c>
      <c r="L10" s="11" t="s">
        <v>111</v>
      </c>
      <c r="M10" s="11" t="s">
        <v>112</v>
      </c>
      <c r="N10" s="2" t="s">
        <v>185</v>
      </c>
      <c r="O10" s="11"/>
      <c r="P10" s="11"/>
      <c r="Q10" s="11"/>
      <c r="R10" s="12"/>
      <c r="S10" s="11"/>
      <c r="T10" s="13"/>
      <c r="U10" s="13"/>
      <c r="V10" s="15"/>
      <c r="W10" s="15"/>
      <c r="X10" s="15"/>
      <c r="Y10" s="11"/>
      <c r="Z10" s="11"/>
      <c r="AA10" s="11"/>
      <c r="AB10" s="11"/>
      <c r="AC10" s="11"/>
    </row>
    <row r="11" spans="1:29" ht="13" x14ac:dyDescent="0.3">
      <c r="A11" s="11" t="s">
        <v>77</v>
      </c>
      <c r="B11" s="11" t="s">
        <v>132</v>
      </c>
      <c r="C11" s="11" t="s">
        <v>113</v>
      </c>
      <c r="D11" s="12" t="s">
        <v>8</v>
      </c>
      <c r="E11" s="11" t="s">
        <v>137</v>
      </c>
      <c r="F11" s="11">
        <v>2012</v>
      </c>
      <c r="G11" s="13">
        <v>-19.67172158835443</v>
      </c>
      <c r="H11" s="13">
        <v>15.484271541516986</v>
      </c>
      <c r="I11" s="13">
        <v>9.0952629490133852</v>
      </c>
      <c r="J11" s="10">
        <v>100</v>
      </c>
      <c r="K11" s="10">
        <v>0</v>
      </c>
      <c r="L11" s="11" t="s">
        <v>111</v>
      </c>
      <c r="M11" s="11" t="s">
        <v>112</v>
      </c>
      <c r="N11" s="2" t="s">
        <v>185</v>
      </c>
      <c r="O11" s="11"/>
      <c r="P11" s="11"/>
      <c r="Q11" s="11"/>
      <c r="R11" s="12"/>
      <c r="S11" s="11"/>
      <c r="T11" s="19"/>
      <c r="U11" s="19"/>
      <c r="V11" s="15"/>
      <c r="W11" s="15"/>
      <c r="X11" s="15"/>
      <c r="Y11" s="11"/>
      <c r="Z11" s="17"/>
      <c r="AA11" s="11"/>
      <c r="AB11" s="11"/>
      <c r="AC11" s="11"/>
    </row>
    <row r="12" spans="1:29" ht="13" x14ac:dyDescent="0.3">
      <c r="A12" s="11" t="s">
        <v>77</v>
      </c>
      <c r="B12" s="11" t="s">
        <v>132</v>
      </c>
      <c r="C12" s="11" t="s">
        <v>114</v>
      </c>
      <c r="D12" s="12" t="s">
        <v>8</v>
      </c>
      <c r="E12" s="11" t="s">
        <v>137</v>
      </c>
      <c r="F12" s="11">
        <v>2012</v>
      </c>
      <c r="G12" s="13">
        <v>-22.42674166088441</v>
      </c>
      <c r="H12" s="13">
        <v>15.374673933174879</v>
      </c>
      <c r="I12" s="13">
        <v>7.8489043913015903</v>
      </c>
      <c r="J12" s="10">
        <v>76</v>
      </c>
      <c r="K12" s="10">
        <v>24</v>
      </c>
      <c r="L12" s="11" t="s">
        <v>111</v>
      </c>
      <c r="M12" s="11" t="s">
        <v>112</v>
      </c>
      <c r="N12" s="2" t="s">
        <v>87</v>
      </c>
      <c r="P12" s="11"/>
      <c r="Q12" s="11"/>
      <c r="R12" s="12"/>
      <c r="S12" s="11"/>
      <c r="T12" s="13"/>
      <c r="U12" s="13"/>
      <c r="V12" s="22"/>
      <c r="W12" s="22"/>
      <c r="X12" s="22"/>
      <c r="Y12" s="11"/>
      <c r="Z12" s="11"/>
      <c r="AA12" s="11"/>
      <c r="AB12" s="11"/>
      <c r="AC12" s="11"/>
    </row>
    <row r="13" spans="1:29" ht="13" x14ac:dyDescent="0.3">
      <c r="A13" s="10" t="s">
        <v>77</v>
      </c>
      <c r="B13" s="11" t="s">
        <v>132</v>
      </c>
      <c r="C13" s="10" t="s">
        <v>145</v>
      </c>
      <c r="D13" s="12" t="s">
        <v>8</v>
      </c>
      <c r="E13" s="11" t="s">
        <v>137</v>
      </c>
      <c r="F13" s="10">
        <v>2013</v>
      </c>
      <c r="G13" s="18">
        <v>-27.83</v>
      </c>
      <c r="H13" s="18">
        <v>6.37</v>
      </c>
      <c r="I13" s="18">
        <v>7</v>
      </c>
      <c r="J13" s="13" t="s">
        <v>68</v>
      </c>
      <c r="K13" s="13" t="s">
        <v>68</v>
      </c>
      <c r="L13" s="10" t="s">
        <v>146</v>
      </c>
      <c r="M13" s="10" t="s">
        <v>112</v>
      </c>
      <c r="N13" s="20" t="s">
        <v>167</v>
      </c>
      <c r="O13" s="21"/>
      <c r="P13" s="11"/>
      <c r="Q13" s="11"/>
      <c r="R13" s="12"/>
      <c r="S13" s="11"/>
      <c r="T13" s="13"/>
      <c r="U13" s="13"/>
      <c r="V13" s="13"/>
      <c r="W13" s="13"/>
      <c r="X13" s="13"/>
      <c r="Y13" s="11"/>
      <c r="Z13" s="11"/>
      <c r="AA13" s="11"/>
      <c r="AB13" s="11"/>
      <c r="AC13" s="11"/>
    </row>
    <row r="14" spans="1:29" ht="13" x14ac:dyDescent="0.3">
      <c r="A14" s="11" t="s">
        <v>77</v>
      </c>
      <c r="B14" s="11" t="s">
        <v>132</v>
      </c>
      <c r="C14" s="11" t="s">
        <v>83</v>
      </c>
      <c r="D14" s="12" t="s">
        <v>8</v>
      </c>
      <c r="E14" s="11" t="s">
        <v>137</v>
      </c>
      <c r="F14" s="11">
        <v>2011</v>
      </c>
      <c r="G14" s="13">
        <v>-26.430812969369683</v>
      </c>
      <c r="H14" s="13">
        <v>7.9136316080337004</v>
      </c>
      <c r="I14" s="15">
        <v>8.5283333333333342</v>
      </c>
      <c r="J14" s="10">
        <v>43</v>
      </c>
      <c r="K14" s="10">
        <v>57</v>
      </c>
      <c r="L14" s="11" t="s">
        <v>84</v>
      </c>
      <c r="M14" s="11" t="s">
        <v>85</v>
      </c>
      <c r="N14" s="2" t="s">
        <v>185</v>
      </c>
      <c r="O14" s="11"/>
      <c r="P14" s="11"/>
      <c r="Q14" s="11"/>
      <c r="R14" s="12"/>
      <c r="S14" s="11"/>
      <c r="T14" s="13"/>
      <c r="U14" s="13"/>
      <c r="V14" s="13"/>
      <c r="W14" s="13"/>
      <c r="X14" s="13"/>
      <c r="Y14" s="11"/>
      <c r="Z14" s="11"/>
      <c r="AA14" s="11"/>
      <c r="AB14" s="11"/>
      <c r="AC14" s="11"/>
    </row>
    <row r="15" spans="1:29" ht="13" x14ac:dyDescent="0.3">
      <c r="A15" s="11" t="s">
        <v>77</v>
      </c>
      <c r="B15" s="11" t="s">
        <v>132</v>
      </c>
      <c r="C15" s="11" t="s">
        <v>86</v>
      </c>
      <c r="D15" s="12" t="s">
        <v>8</v>
      </c>
      <c r="E15" s="11" t="s">
        <v>137</v>
      </c>
      <c r="F15" s="11">
        <v>2011</v>
      </c>
      <c r="G15" s="13">
        <v>-27.242458782566985</v>
      </c>
      <c r="H15" s="13">
        <v>7.2719528300551479</v>
      </c>
      <c r="I15" s="15">
        <v>9.8000000000000007</v>
      </c>
      <c r="J15" s="10">
        <v>0</v>
      </c>
      <c r="K15" s="10">
        <v>100</v>
      </c>
      <c r="L15" s="11" t="s">
        <v>84</v>
      </c>
      <c r="M15" s="11" t="s">
        <v>85</v>
      </c>
      <c r="N15" s="2" t="s">
        <v>87</v>
      </c>
      <c r="O15" s="11"/>
      <c r="P15" s="11"/>
      <c r="Q15" s="11"/>
      <c r="R15" s="12"/>
      <c r="S15" s="11"/>
      <c r="T15" s="13"/>
      <c r="U15" s="13"/>
      <c r="V15" s="13"/>
      <c r="W15" s="13"/>
      <c r="X15" s="13"/>
      <c r="Y15" s="11"/>
      <c r="Z15" s="11"/>
      <c r="AA15" s="11"/>
      <c r="AB15" s="11"/>
      <c r="AC15" s="11"/>
    </row>
    <row r="16" spans="1:29" ht="13" x14ac:dyDescent="0.3">
      <c r="A16" s="11" t="s">
        <v>77</v>
      </c>
      <c r="B16" s="11" t="s">
        <v>132</v>
      </c>
      <c r="C16" s="11" t="s">
        <v>88</v>
      </c>
      <c r="D16" s="12" t="s">
        <v>8</v>
      </c>
      <c r="E16" s="11" t="s">
        <v>137</v>
      </c>
      <c r="F16" s="11">
        <v>2011</v>
      </c>
      <c r="G16" s="13">
        <v>-26.646104650746153</v>
      </c>
      <c r="H16" s="13">
        <v>6.7279700936992075</v>
      </c>
      <c r="I16" s="15">
        <v>10.041531498267343</v>
      </c>
      <c r="J16" s="10">
        <v>0</v>
      </c>
      <c r="K16" s="10">
        <v>100</v>
      </c>
      <c r="L16" s="11" t="s">
        <v>84</v>
      </c>
      <c r="M16" s="11" t="s">
        <v>85</v>
      </c>
      <c r="N16" s="2" t="s">
        <v>168</v>
      </c>
      <c r="O16" s="11"/>
      <c r="P16" s="11"/>
      <c r="Q16" s="11"/>
      <c r="R16" s="12"/>
      <c r="S16" s="11"/>
      <c r="T16" s="13"/>
      <c r="U16" s="13"/>
      <c r="V16" s="13"/>
      <c r="W16" s="13"/>
      <c r="X16" s="13"/>
      <c r="Y16" s="11"/>
      <c r="Z16" s="11"/>
      <c r="AA16" s="11"/>
      <c r="AB16" s="11"/>
      <c r="AC16" s="11"/>
    </row>
    <row r="17" spans="1:29" ht="13" x14ac:dyDescent="0.3">
      <c r="A17" s="11" t="s">
        <v>77</v>
      </c>
      <c r="B17" s="11" t="s">
        <v>132</v>
      </c>
      <c r="C17" s="11" t="s">
        <v>89</v>
      </c>
      <c r="D17" s="12" t="s">
        <v>8</v>
      </c>
      <c r="E17" s="11" t="s">
        <v>137</v>
      </c>
      <c r="F17" s="11">
        <v>2011</v>
      </c>
      <c r="G17" s="13">
        <v>-26.37220785884945</v>
      </c>
      <c r="H17" s="13">
        <v>5.4217939405256175</v>
      </c>
      <c r="I17" s="15">
        <v>6.2654517985017346</v>
      </c>
      <c r="J17" s="10">
        <v>0</v>
      </c>
      <c r="K17" s="10">
        <v>100</v>
      </c>
      <c r="L17" s="11" t="s">
        <v>84</v>
      </c>
      <c r="M17" s="11" t="s">
        <v>85</v>
      </c>
      <c r="N17" s="2" t="s">
        <v>87</v>
      </c>
      <c r="O17" s="11"/>
      <c r="P17" s="11"/>
      <c r="Q17" s="11"/>
      <c r="R17" s="12"/>
      <c r="S17" s="11"/>
      <c r="T17" s="13"/>
      <c r="U17" s="13"/>
      <c r="V17" s="13"/>
      <c r="W17" s="13"/>
      <c r="X17" s="13"/>
      <c r="Y17" s="11"/>
      <c r="Z17" s="11"/>
      <c r="AA17" s="11"/>
      <c r="AB17" s="11"/>
      <c r="AC17" s="11"/>
    </row>
    <row r="18" spans="1:29" ht="13" x14ac:dyDescent="0.3">
      <c r="A18" s="11" t="s">
        <v>77</v>
      </c>
      <c r="B18" s="11" t="s">
        <v>132</v>
      </c>
      <c r="C18" s="11" t="s">
        <v>90</v>
      </c>
      <c r="D18" s="12" t="s">
        <v>8</v>
      </c>
      <c r="E18" s="11" t="s">
        <v>137</v>
      </c>
      <c r="F18" s="11">
        <v>2011</v>
      </c>
      <c r="G18" s="19">
        <v>-23.147513935320514</v>
      </c>
      <c r="H18" s="19">
        <v>13.389887757004782</v>
      </c>
      <c r="I18" s="15">
        <v>8.8943853658448777</v>
      </c>
      <c r="J18" s="10">
        <v>68</v>
      </c>
      <c r="K18" s="10">
        <v>32</v>
      </c>
      <c r="L18" s="11" t="s">
        <v>84</v>
      </c>
      <c r="M18" s="17" t="s">
        <v>85</v>
      </c>
      <c r="N18" s="2" t="s">
        <v>168</v>
      </c>
      <c r="O18" s="11"/>
      <c r="P18" s="11"/>
      <c r="Q18" s="11"/>
      <c r="R18" s="12"/>
      <c r="S18" s="11"/>
      <c r="T18" s="13"/>
      <c r="U18" s="13"/>
      <c r="V18" s="13"/>
      <c r="W18" s="13"/>
      <c r="X18" s="13"/>
      <c r="Y18" s="11"/>
      <c r="Z18" s="11"/>
      <c r="AA18" s="11"/>
      <c r="AB18" s="11"/>
      <c r="AC18" s="11"/>
    </row>
    <row r="19" spans="1:29" ht="13" x14ac:dyDescent="0.3">
      <c r="A19" s="11" t="s">
        <v>77</v>
      </c>
      <c r="B19" s="11" t="s">
        <v>132</v>
      </c>
      <c r="C19" s="11" t="s">
        <v>91</v>
      </c>
      <c r="D19" s="12" t="s">
        <v>8</v>
      </c>
      <c r="E19" s="11" t="s">
        <v>137</v>
      </c>
      <c r="F19" s="11">
        <v>2011</v>
      </c>
      <c r="G19" s="13">
        <v>-19.830350659567021</v>
      </c>
      <c r="H19" s="13">
        <v>17.124410517412109</v>
      </c>
      <c r="I19" s="22">
        <v>8.5307398130038461</v>
      </c>
      <c r="J19" s="10">
        <v>100</v>
      </c>
      <c r="K19" s="10">
        <v>0</v>
      </c>
      <c r="L19" s="11" t="s">
        <v>84</v>
      </c>
      <c r="M19" s="11" t="s">
        <v>85</v>
      </c>
      <c r="N19" s="2" t="s">
        <v>185</v>
      </c>
      <c r="O19" s="11"/>
      <c r="P19" s="11"/>
      <c r="Q19" s="11"/>
      <c r="R19" s="12"/>
      <c r="S19" s="11"/>
      <c r="T19" s="13"/>
      <c r="U19" s="13"/>
      <c r="V19" s="13"/>
      <c r="W19" s="13"/>
      <c r="X19" s="13"/>
      <c r="Y19" s="11"/>
      <c r="Z19" s="11"/>
      <c r="AA19" s="11"/>
      <c r="AB19" s="11"/>
      <c r="AC19" s="11"/>
    </row>
    <row r="20" spans="1:29" ht="13" x14ac:dyDescent="0.3">
      <c r="A20" s="11" t="s">
        <v>77</v>
      </c>
      <c r="B20" s="11" t="s">
        <v>132</v>
      </c>
      <c r="C20" s="11" t="s">
        <v>92</v>
      </c>
      <c r="D20" s="12" t="s">
        <v>8</v>
      </c>
      <c r="E20" s="11" t="s">
        <v>137</v>
      </c>
      <c r="F20" s="11">
        <v>2012</v>
      </c>
      <c r="G20" s="13">
        <v>-27.254118506256621</v>
      </c>
      <c r="H20" s="13">
        <v>8.091849881126894</v>
      </c>
      <c r="I20" s="13">
        <v>17.982637153002113</v>
      </c>
      <c r="J20" s="10">
        <v>0</v>
      </c>
      <c r="K20" s="10">
        <v>100</v>
      </c>
      <c r="L20" s="11" t="s">
        <v>93</v>
      </c>
      <c r="M20" s="11" t="s">
        <v>85</v>
      </c>
      <c r="N20" s="2" t="s">
        <v>185</v>
      </c>
      <c r="O20" s="11"/>
      <c r="P20" s="11"/>
      <c r="Q20" s="11"/>
      <c r="R20" s="12"/>
      <c r="S20" s="11"/>
      <c r="T20" s="13"/>
      <c r="U20" s="13"/>
      <c r="V20" s="13"/>
      <c r="W20" s="13"/>
      <c r="X20" s="13"/>
      <c r="Y20" s="11"/>
      <c r="Z20" s="11"/>
      <c r="AA20" s="11"/>
      <c r="AB20" s="11"/>
      <c r="AC20" s="11"/>
    </row>
    <row r="21" spans="1:29" ht="13" x14ac:dyDescent="0.3">
      <c r="A21" s="11" t="s">
        <v>77</v>
      </c>
      <c r="B21" s="11" t="s">
        <v>132</v>
      </c>
      <c r="C21" s="11" t="s">
        <v>94</v>
      </c>
      <c r="D21" s="12" t="s">
        <v>8</v>
      </c>
      <c r="E21" s="11" t="s">
        <v>137</v>
      </c>
      <c r="F21" s="11">
        <v>2012</v>
      </c>
      <c r="G21" s="13">
        <v>-26.805360780783214</v>
      </c>
      <c r="H21" s="13">
        <v>4.688329245208247</v>
      </c>
      <c r="I21" s="13">
        <v>7.7601553560636507</v>
      </c>
      <c r="J21" s="10">
        <v>0</v>
      </c>
      <c r="K21" s="10">
        <v>100</v>
      </c>
      <c r="L21" s="11" t="s">
        <v>93</v>
      </c>
      <c r="M21" s="11" t="s">
        <v>85</v>
      </c>
      <c r="N21" s="2" t="s">
        <v>168</v>
      </c>
      <c r="O21" s="11"/>
      <c r="P21" s="11"/>
      <c r="Q21" s="11"/>
      <c r="R21" s="12"/>
      <c r="S21" s="11"/>
      <c r="T21" s="13"/>
      <c r="U21" s="13"/>
      <c r="V21" s="13"/>
      <c r="W21" s="13"/>
      <c r="X21" s="13"/>
      <c r="Y21" s="11"/>
      <c r="Z21" s="11"/>
      <c r="AA21" s="11"/>
      <c r="AB21" s="11"/>
      <c r="AC21" s="11"/>
    </row>
    <row r="22" spans="1:29" ht="13" x14ac:dyDescent="0.3">
      <c r="A22" s="11" t="s">
        <v>77</v>
      </c>
      <c r="B22" s="11" t="s">
        <v>132</v>
      </c>
      <c r="C22" s="11" t="s">
        <v>95</v>
      </c>
      <c r="D22" s="12" t="s">
        <v>8</v>
      </c>
      <c r="E22" s="11" t="s">
        <v>137</v>
      </c>
      <c r="F22" s="11">
        <v>2012</v>
      </c>
      <c r="G22" s="13">
        <v>-26.745719180466281</v>
      </c>
      <c r="H22" s="13">
        <v>6.188690505640297</v>
      </c>
      <c r="I22" s="13">
        <v>7.4905237763597805</v>
      </c>
      <c r="J22" s="10">
        <v>0</v>
      </c>
      <c r="K22" s="10">
        <v>100</v>
      </c>
      <c r="L22" s="11" t="s">
        <v>93</v>
      </c>
      <c r="M22" s="11" t="s">
        <v>85</v>
      </c>
      <c r="N22" s="2" t="s">
        <v>185</v>
      </c>
      <c r="O22" s="11"/>
      <c r="P22" s="11"/>
      <c r="Q22" s="11"/>
      <c r="R22" s="12"/>
      <c r="S22" s="11"/>
      <c r="T22" s="13"/>
      <c r="U22" s="13"/>
      <c r="V22" s="13"/>
      <c r="W22" s="13"/>
      <c r="X22" s="13"/>
      <c r="Y22" s="11"/>
      <c r="Z22" s="11"/>
      <c r="AA22" s="11"/>
      <c r="AB22" s="11"/>
      <c r="AC22" s="11"/>
    </row>
    <row r="23" spans="1:29" ht="13" x14ac:dyDescent="0.3">
      <c r="A23" s="11" t="s">
        <v>77</v>
      </c>
      <c r="B23" s="11" t="s">
        <v>132</v>
      </c>
      <c r="C23" s="11" t="s">
        <v>96</v>
      </c>
      <c r="D23" s="12" t="s">
        <v>8</v>
      </c>
      <c r="E23" s="11" t="s">
        <v>137</v>
      </c>
      <c r="F23" s="11">
        <v>2012</v>
      </c>
      <c r="G23" s="13">
        <v>-20.615979350615849</v>
      </c>
      <c r="H23" s="13">
        <v>3.9664253746614651</v>
      </c>
      <c r="I23" s="13">
        <v>5.6931054604464082</v>
      </c>
      <c r="J23" s="10">
        <v>0</v>
      </c>
      <c r="K23" s="10">
        <v>100</v>
      </c>
      <c r="L23" s="11" t="s">
        <v>93</v>
      </c>
      <c r="M23" s="11" t="s">
        <v>85</v>
      </c>
      <c r="N23" s="2" t="s">
        <v>185</v>
      </c>
      <c r="O23" s="11"/>
      <c r="P23" s="11"/>
      <c r="Q23" s="11"/>
      <c r="R23" s="12"/>
      <c r="S23" s="11"/>
      <c r="T23" s="13"/>
      <c r="U23" s="13"/>
      <c r="V23" s="13"/>
      <c r="W23" s="13"/>
      <c r="X23" s="13"/>
      <c r="Y23" s="11"/>
      <c r="Z23" s="11"/>
      <c r="AA23" s="11"/>
      <c r="AB23" s="11"/>
      <c r="AC23" s="11"/>
    </row>
    <row r="24" spans="1:29" ht="13" x14ac:dyDescent="0.3">
      <c r="A24" s="10" t="s">
        <v>77</v>
      </c>
      <c r="B24" s="11" t="s">
        <v>132</v>
      </c>
      <c r="C24" s="10" t="s">
        <v>147</v>
      </c>
      <c r="D24" s="12" t="s">
        <v>8</v>
      </c>
      <c r="E24" s="11" t="s">
        <v>137</v>
      </c>
      <c r="F24" s="10">
        <v>2012</v>
      </c>
      <c r="G24" s="18">
        <v>-26.4</v>
      </c>
      <c r="H24" s="18">
        <v>10.93</v>
      </c>
      <c r="I24" s="18">
        <v>7.01</v>
      </c>
      <c r="J24" s="13" t="s">
        <v>68</v>
      </c>
      <c r="K24" s="13" t="s">
        <v>68</v>
      </c>
      <c r="L24" s="10" t="s">
        <v>93</v>
      </c>
      <c r="M24" s="10" t="s">
        <v>85</v>
      </c>
      <c r="N24" s="20" t="s">
        <v>166</v>
      </c>
      <c r="O24" s="21"/>
      <c r="P24" s="11"/>
      <c r="Q24" s="11"/>
      <c r="R24" s="12"/>
      <c r="S24" s="11"/>
      <c r="T24" s="13"/>
      <c r="U24" s="13"/>
      <c r="V24" s="13"/>
      <c r="W24" s="13"/>
      <c r="X24" s="13"/>
      <c r="Y24" s="11"/>
      <c r="Z24" s="11"/>
      <c r="AA24" s="11"/>
      <c r="AB24" s="11"/>
      <c r="AC24" s="11"/>
    </row>
    <row r="25" spans="1:29" ht="13" x14ac:dyDescent="0.3">
      <c r="A25" s="11" t="s">
        <v>77</v>
      </c>
      <c r="B25" s="11" t="s">
        <v>132</v>
      </c>
      <c r="C25" s="11" t="s">
        <v>97</v>
      </c>
      <c r="D25" s="12" t="s">
        <v>8</v>
      </c>
      <c r="E25" s="11" t="s">
        <v>137</v>
      </c>
      <c r="F25" s="11">
        <v>2011</v>
      </c>
      <c r="G25" s="13">
        <v>-22.342403798725449</v>
      </c>
      <c r="H25" s="13">
        <v>8.736395285477796</v>
      </c>
      <c r="I25" s="13">
        <v>7.570487009527012</v>
      </c>
      <c r="J25" s="10">
        <v>0</v>
      </c>
      <c r="K25" s="10">
        <v>100</v>
      </c>
      <c r="L25" s="11" t="s">
        <v>98</v>
      </c>
      <c r="M25" s="11" t="s">
        <v>85</v>
      </c>
      <c r="N25" s="2" t="s">
        <v>185</v>
      </c>
      <c r="O25" s="11"/>
      <c r="P25" s="11"/>
      <c r="Q25" s="11"/>
      <c r="R25" s="12"/>
      <c r="S25" s="11"/>
      <c r="T25" s="13"/>
      <c r="U25" s="13"/>
      <c r="V25" s="13"/>
      <c r="W25" s="13"/>
      <c r="X25" s="13"/>
      <c r="Y25" s="11"/>
      <c r="Z25" s="11"/>
      <c r="AA25" s="11"/>
      <c r="AB25" s="11"/>
      <c r="AC25" s="11"/>
    </row>
    <row r="26" spans="1:29" ht="13" x14ac:dyDescent="0.3">
      <c r="A26" s="11" t="s">
        <v>77</v>
      </c>
      <c r="B26" s="11" t="s">
        <v>132</v>
      </c>
      <c r="C26" s="11" t="s">
        <v>99</v>
      </c>
      <c r="D26" s="12" t="s">
        <v>8</v>
      </c>
      <c r="E26" s="11" t="s">
        <v>137</v>
      </c>
      <c r="F26" s="11">
        <v>2011</v>
      </c>
      <c r="G26" s="13">
        <v>-22.687376291293539</v>
      </c>
      <c r="H26" s="13">
        <v>13.316332855843905</v>
      </c>
      <c r="I26" s="13">
        <v>12.151926682094167</v>
      </c>
      <c r="J26" s="10">
        <v>52</v>
      </c>
      <c r="K26" s="10">
        <v>48</v>
      </c>
      <c r="L26" s="11" t="s">
        <v>98</v>
      </c>
      <c r="M26" s="11" t="s">
        <v>85</v>
      </c>
      <c r="N26" s="2" t="s">
        <v>185</v>
      </c>
      <c r="O26" s="11"/>
      <c r="P26" s="11"/>
      <c r="Q26" s="11"/>
      <c r="R26" s="12"/>
      <c r="S26" s="11"/>
      <c r="T26" s="13"/>
      <c r="U26" s="13"/>
      <c r="V26" s="13"/>
      <c r="W26" s="13"/>
      <c r="X26" s="13"/>
      <c r="Y26" s="11"/>
      <c r="Z26" s="11"/>
      <c r="AA26" s="11"/>
      <c r="AC26" s="11"/>
    </row>
    <row r="27" spans="1:29" ht="13" x14ac:dyDescent="0.3">
      <c r="A27" s="11" t="s">
        <v>77</v>
      </c>
      <c r="B27" s="11" t="s">
        <v>132</v>
      </c>
      <c r="C27" s="11" t="s">
        <v>100</v>
      </c>
      <c r="D27" s="12" t="s">
        <v>8</v>
      </c>
      <c r="E27" s="11" t="s">
        <v>137</v>
      </c>
      <c r="F27" s="11">
        <v>2011</v>
      </c>
      <c r="G27" s="13">
        <v>-26.45073326427849</v>
      </c>
      <c r="H27" s="13">
        <v>8.9229725032489071</v>
      </c>
      <c r="I27" s="13">
        <v>8.9859377566684628</v>
      </c>
      <c r="J27" s="10">
        <v>0</v>
      </c>
      <c r="K27" s="10">
        <v>100</v>
      </c>
      <c r="L27" s="11" t="s">
        <v>98</v>
      </c>
      <c r="M27" s="11" t="s">
        <v>85</v>
      </c>
      <c r="N27" s="2" t="s">
        <v>185</v>
      </c>
      <c r="O27" s="11"/>
      <c r="P27" s="11"/>
      <c r="Q27" s="11"/>
      <c r="R27" s="12"/>
      <c r="S27" s="11"/>
      <c r="T27" s="13"/>
      <c r="U27" s="13"/>
      <c r="V27" s="13"/>
      <c r="W27" s="13"/>
      <c r="X27" s="13"/>
      <c r="Y27" s="11"/>
      <c r="Z27" s="11"/>
      <c r="AA27" s="11"/>
      <c r="AB27" s="11"/>
      <c r="AC27" s="11"/>
    </row>
    <row r="28" spans="1:29" ht="13" x14ac:dyDescent="0.3">
      <c r="A28" s="11" t="s">
        <v>77</v>
      </c>
      <c r="B28" s="11" t="s">
        <v>132</v>
      </c>
      <c r="C28" s="11" t="s">
        <v>101</v>
      </c>
      <c r="D28" s="12" t="s">
        <v>8</v>
      </c>
      <c r="E28" s="11" t="s">
        <v>137</v>
      </c>
      <c r="F28" s="11">
        <v>2011</v>
      </c>
      <c r="G28" s="13">
        <v>-22.458380962169347</v>
      </c>
      <c r="H28" s="13">
        <v>14.593706222272344</v>
      </c>
      <c r="I28" s="13">
        <v>11.160550741942682</v>
      </c>
      <c r="J28" s="10">
        <v>52</v>
      </c>
      <c r="K28" s="10">
        <v>48</v>
      </c>
      <c r="L28" s="11" t="s">
        <v>98</v>
      </c>
      <c r="M28" s="11" t="s">
        <v>85</v>
      </c>
      <c r="N28" s="2" t="s">
        <v>185</v>
      </c>
      <c r="O28" s="11"/>
      <c r="P28" s="11"/>
      <c r="Q28" s="11"/>
      <c r="R28" s="12"/>
      <c r="S28" s="11"/>
      <c r="T28" s="13"/>
      <c r="U28" s="13"/>
      <c r="V28" s="13"/>
      <c r="W28" s="13"/>
      <c r="X28" s="13"/>
      <c r="Y28" s="11"/>
      <c r="Z28" s="11"/>
      <c r="AA28" s="11"/>
      <c r="AB28" s="11"/>
      <c r="AC28" s="11"/>
    </row>
    <row r="29" spans="1:29" ht="13" x14ac:dyDescent="0.3">
      <c r="A29" s="11" t="s">
        <v>77</v>
      </c>
      <c r="B29" s="11" t="s">
        <v>132</v>
      </c>
      <c r="C29" s="11" t="s">
        <v>102</v>
      </c>
      <c r="D29" s="12" t="s">
        <v>8</v>
      </c>
      <c r="E29" s="11" t="s">
        <v>137</v>
      </c>
      <c r="F29" s="11">
        <v>2011</v>
      </c>
      <c r="G29" s="13">
        <v>-22.361999826898046</v>
      </c>
      <c r="H29" s="13">
        <v>15.060149819949144</v>
      </c>
      <c r="I29" s="13">
        <v>8.1577027014931236</v>
      </c>
      <c r="J29" s="10">
        <v>43</v>
      </c>
      <c r="K29" s="10">
        <v>57</v>
      </c>
      <c r="L29" s="11" t="s">
        <v>98</v>
      </c>
      <c r="M29" s="11" t="s">
        <v>85</v>
      </c>
      <c r="N29" s="2" t="s">
        <v>185</v>
      </c>
      <c r="O29" s="11"/>
      <c r="P29" s="11"/>
      <c r="Q29" s="11"/>
      <c r="R29" s="12"/>
      <c r="S29" s="11"/>
      <c r="T29" s="13"/>
      <c r="U29" s="13"/>
      <c r="V29" s="13"/>
      <c r="W29" s="13"/>
      <c r="X29" s="13"/>
      <c r="Y29" s="11"/>
      <c r="Z29" s="11"/>
      <c r="AA29" s="11"/>
      <c r="AB29" s="11"/>
      <c r="AC29" s="11"/>
    </row>
    <row r="30" spans="1:29" ht="13" x14ac:dyDescent="0.3">
      <c r="A30" s="11" t="s">
        <v>77</v>
      </c>
      <c r="B30" s="11" t="s">
        <v>132</v>
      </c>
      <c r="C30" s="11" t="s">
        <v>103</v>
      </c>
      <c r="D30" s="12" t="s">
        <v>8</v>
      </c>
      <c r="E30" s="11" t="s">
        <v>137</v>
      </c>
      <c r="F30" s="11">
        <v>2011</v>
      </c>
      <c r="G30" s="13">
        <v>-22.486350124405725</v>
      </c>
      <c r="H30" s="13">
        <v>13.530457364368884</v>
      </c>
      <c r="I30" s="13">
        <v>7.6725971617833908</v>
      </c>
      <c r="J30" s="10">
        <v>10</v>
      </c>
      <c r="K30" s="10">
        <v>90</v>
      </c>
      <c r="L30" s="11" t="s">
        <v>98</v>
      </c>
      <c r="M30" s="11" t="s">
        <v>85</v>
      </c>
      <c r="N30" s="2" t="s">
        <v>185</v>
      </c>
      <c r="O30" s="11"/>
      <c r="P30" s="11"/>
      <c r="Q30" s="11"/>
      <c r="R30" s="12"/>
      <c r="S30" s="11"/>
      <c r="T30" s="13"/>
      <c r="U30" s="13"/>
      <c r="V30" s="13"/>
      <c r="W30" s="13"/>
      <c r="X30" s="13"/>
      <c r="Y30" s="11"/>
      <c r="Z30" s="11"/>
      <c r="AA30" s="11"/>
      <c r="AB30" s="11"/>
      <c r="AC30" s="11"/>
    </row>
    <row r="31" spans="1:29" ht="13" x14ac:dyDescent="0.3">
      <c r="A31" s="11" t="s">
        <v>77</v>
      </c>
      <c r="B31" s="11" t="s">
        <v>132</v>
      </c>
      <c r="C31" s="11" t="s">
        <v>104</v>
      </c>
      <c r="D31" s="12" t="s">
        <v>8</v>
      </c>
      <c r="E31" s="11" t="s">
        <v>137</v>
      </c>
      <c r="F31" s="11">
        <v>2011</v>
      </c>
      <c r="G31" s="13">
        <v>-25.158221346410897</v>
      </c>
      <c r="H31" s="13">
        <v>12.291725728723989</v>
      </c>
      <c r="I31" s="13">
        <v>8.6272707672208977</v>
      </c>
      <c r="J31" s="10">
        <v>35</v>
      </c>
      <c r="K31" s="10">
        <v>65</v>
      </c>
      <c r="L31" s="11" t="s">
        <v>98</v>
      </c>
      <c r="M31" s="11" t="s">
        <v>85</v>
      </c>
      <c r="N31" s="2" t="s">
        <v>185</v>
      </c>
      <c r="O31" s="11"/>
      <c r="P31" s="11"/>
      <c r="Q31" s="11"/>
      <c r="R31" s="12"/>
      <c r="S31" s="11"/>
      <c r="T31" s="13"/>
      <c r="U31" s="13"/>
      <c r="V31" s="13"/>
      <c r="W31" s="13"/>
      <c r="X31" s="13"/>
      <c r="Y31" s="11"/>
      <c r="Z31" s="11"/>
      <c r="AA31" s="11"/>
      <c r="AB31" s="11"/>
      <c r="AC31" s="11"/>
    </row>
    <row r="32" spans="1:29" ht="13" x14ac:dyDescent="0.3">
      <c r="A32" s="11" t="s">
        <v>77</v>
      </c>
      <c r="B32" s="11" t="s">
        <v>132</v>
      </c>
      <c r="C32" s="11" t="s">
        <v>105</v>
      </c>
      <c r="D32" s="12" t="s">
        <v>8</v>
      </c>
      <c r="E32" s="11" t="s">
        <v>137</v>
      </c>
      <c r="F32" s="11">
        <v>2011</v>
      </c>
      <c r="G32" s="13">
        <v>-28.027811928402482</v>
      </c>
      <c r="H32" s="13">
        <v>11.079596024761896</v>
      </c>
      <c r="I32" s="13">
        <v>11.295582835141415</v>
      </c>
      <c r="J32" s="10">
        <v>0</v>
      </c>
      <c r="K32" s="10">
        <v>100</v>
      </c>
      <c r="L32" s="11" t="s">
        <v>98</v>
      </c>
      <c r="M32" s="11" t="s">
        <v>85</v>
      </c>
      <c r="N32" s="2" t="s">
        <v>185</v>
      </c>
      <c r="O32" s="11"/>
      <c r="P32" s="17"/>
      <c r="Q32" s="17"/>
      <c r="R32" s="12"/>
      <c r="S32" s="11"/>
      <c r="T32" s="19"/>
      <c r="U32" s="19"/>
      <c r="V32" s="19"/>
      <c r="W32" s="19"/>
      <c r="X32" s="19"/>
      <c r="Y32" s="17"/>
      <c r="Z32" s="17"/>
      <c r="AB32" s="11"/>
      <c r="AC32" s="11"/>
    </row>
    <row r="33" spans="1:29" ht="13" x14ac:dyDescent="0.3">
      <c r="A33" s="11" t="s">
        <v>77</v>
      </c>
      <c r="B33" s="11" t="s">
        <v>132</v>
      </c>
      <c r="C33" s="11" t="s">
        <v>82</v>
      </c>
      <c r="D33" s="12" t="s">
        <v>8</v>
      </c>
      <c r="E33" s="11" t="s">
        <v>137</v>
      </c>
      <c r="F33" s="11">
        <v>2011</v>
      </c>
      <c r="G33" s="13">
        <v>-27.231419343276517</v>
      </c>
      <c r="H33" s="13">
        <v>8.438568566071174</v>
      </c>
      <c r="I33" s="15">
        <v>8.2915705086189284</v>
      </c>
      <c r="J33" s="10">
        <v>0</v>
      </c>
      <c r="K33" s="10">
        <v>100</v>
      </c>
      <c r="L33" s="11" t="s">
        <v>78</v>
      </c>
      <c r="M33" s="11" t="s">
        <v>79</v>
      </c>
      <c r="N33" s="2" t="s">
        <v>185</v>
      </c>
      <c r="O33" s="11"/>
      <c r="P33" s="17"/>
      <c r="Q33" s="11"/>
      <c r="R33" s="12"/>
      <c r="S33" s="11"/>
      <c r="T33" s="19"/>
      <c r="U33" s="19"/>
      <c r="V33" s="19"/>
      <c r="W33" s="19"/>
      <c r="X33" s="19"/>
      <c r="Y33" s="17"/>
      <c r="Z33" s="11"/>
      <c r="AB33" s="11"/>
      <c r="AC33" s="11"/>
    </row>
    <row r="34" spans="1:29" ht="13" x14ac:dyDescent="0.3">
      <c r="A34" s="11" t="s">
        <v>77</v>
      </c>
      <c r="B34" s="11" t="s">
        <v>132</v>
      </c>
      <c r="C34" s="11" t="s">
        <v>76</v>
      </c>
      <c r="D34" s="12" t="s">
        <v>8</v>
      </c>
      <c r="E34" s="11" t="s">
        <v>137</v>
      </c>
      <c r="F34" s="11">
        <v>2011</v>
      </c>
      <c r="G34" s="13">
        <v>-27.064732254032041</v>
      </c>
      <c r="H34" s="13">
        <v>7.3367265181674988</v>
      </c>
      <c r="I34" s="15">
        <v>7.5070832727441559</v>
      </c>
      <c r="J34" s="10">
        <v>0</v>
      </c>
      <c r="K34" s="10">
        <v>100</v>
      </c>
      <c r="L34" s="11" t="s">
        <v>78</v>
      </c>
      <c r="M34" s="11" t="s">
        <v>79</v>
      </c>
      <c r="N34" s="2" t="s">
        <v>185</v>
      </c>
      <c r="O34" s="17"/>
      <c r="P34" s="11"/>
      <c r="Q34" s="11"/>
      <c r="R34" s="12"/>
      <c r="S34" s="11"/>
      <c r="T34" s="13"/>
      <c r="U34" s="13"/>
      <c r="V34" s="13"/>
      <c r="W34" s="13"/>
      <c r="X34" s="13"/>
      <c r="Y34" s="11"/>
      <c r="Z34" s="11"/>
      <c r="AB34" s="11"/>
      <c r="AC34" s="11"/>
    </row>
    <row r="35" spans="1:29" ht="13" x14ac:dyDescent="0.3">
      <c r="A35" s="11" t="s">
        <v>77</v>
      </c>
      <c r="B35" s="11" t="s">
        <v>132</v>
      </c>
      <c r="C35" s="11" t="s">
        <v>80</v>
      </c>
      <c r="D35" s="12" t="s">
        <v>8</v>
      </c>
      <c r="E35" s="11" t="s">
        <v>137</v>
      </c>
      <c r="F35" s="11">
        <v>2011</v>
      </c>
      <c r="G35" s="13">
        <v>-25.354169636468463</v>
      </c>
      <c r="H35" s="13">
        <v>8.9517952848713573</v>
      </c>
      <c r="I35" s="15">
        <v>8.0016965342511135</v>
      </c>
      <c r="J35" s="10">
        <v>20</v>
      </c>
      <c r="K35" s="10">
        <v>80</v>
      </c>
      <c r="L35" s="11" t="s">
        <v>78</v>
      </c>
      <c r="M35" s="11" t="s">
        <v>79</v>
      </c>
      <c r="N35" s="2" t="s">
        <v>185</v>
      </c>
      <c r="O35" s="11"/>
      <c r="P35" s="11"/>
      <c r="Q35" s="11"/>
      <c r="R35" s="12"/>
      <c r="S35" s="11"/>
      <c r="T35" s="13"/>
      <c r="U35" s="13"/>
      <c r="V35" s="13"/>
      <c r="W35" s="13"/>
      <c r="X35" s="13"/>
      <c r="Y35" s="11"/>
      <c r="Z35" s="11"/>
      <c r="AB35" s="11"/>
      <c r="AC35" s="11"/>
    </row>
    <row r="36" spans="1:29" ht="13" x14ac:dyDescent="0.3">
      <c r="A36" s="11" t="s">
        <v>77</v>
      </c>
      <c r="B36" s="11" t="s">
        <v>132</v>
      </c>
      <c r="C36" s="17" t="s">
        <v>81</v>
      </c>
      <c r="D36" s="12" t="s">
        <v>8</v>
      </c>
      <c r="E36" s="11" t="s">
        <v>137</v>
      </c>
      <c r="F36" s="11">
        <v>2011</v>
      </c>
      <c r="G36" s="19">
        <v>-27.591402029565245</v>
      </c>
      <c r="H36" s="19">
        <v>13.795424057670871</v>
      </c>
      <c r="I36" s="15">
        <v>9.0426208711084186</v>
      </c>
      <c r="J36" s="10">
        <v>0</v>
      </c>
      <c r="K36" s="10">
        <v>100</v>
      </c>
      <c r="L36" s="11" t="s">
        <v>78</v>
      </c>
      <c r="M36" s="11" t="s">
        <v>79</v>
      </c>
      <c r="N36" s="2" t="s">
        <v>185</v>
      </c>
      <c r="O36" s="11"/>
      <c r="P36" s="17"/>
      <c r="Q36" s="11"/>
      <c r="R36" s="12"/>
      <c r="S36" s="11"/>
      <c r="T36" s="19"/>
      <c r="U36" s="19"/>
      <c r="V36" s="19"/>
      <c r="W36" s="19"/>
      <c r="X36" s="19"/>
      <c r="Y36" s="17"/>
      <c r="Z36" s="11"/>
      <c r="AB36" s="17"/>
      <c r="AC36" s="11"/>
    </row>
    <row r="37" spans="1:29" ht="13" x14ac:dyDescent="0.3">
      <c r="A37" s="11" t="s">
        <v>77</v>
      </c>
      <c r="B37" s="11" t="s">
        <v>132</v>
      </c>
      <c r="C37" s="11" t="s">
        <v>183</v>
      </c>
      <c r="D37" s="12" t="s">
        <v>8</v>
      </c>
      <c r="E37" s="11" t="s">
        <v>34</v>
      </c>
      <c r="F37" s="11">
        <v>2012</v>
      </c>
      <c r="G37" s="18">
        <v>-22.2</v>
      </c>
      <c r="H37" s="18">
        <v>13.9</v>
      </c>
      <c r="I37" s="15">
        <v>3.2</v>
      </c>
      <c r="J37" s="10" t="s">
        <v>138</v>
      </c>
      <c r="K37" s="10" t="s">
        <v>138</v>
      </c>
      <c r="L37" s="10" t="s">
        <v>138</v>
      </c>
      <c r="M37" s="10" t="s">
        <v>138</v>
      </c>
      <c r="N37" s="2" t="s">
        <v>184</v>
      </c>
      <c r="O37" s="11"/>
      <c r="P37" s="11"/>
      <c r="Q37" s="11"/>
      <c r="R37" s="12"/>
      <c r="S37" s="11"/>
      <c r="T37" s="13"/>
      <c r="U37" s="13"/>
      <c r="V37" s="13"/>
      <c r="W37" s="13"/>
      <c r="X37" s="13"/>
      <c r="Y37" s="17"/>
      <c r="Z37" s="17"/>
      <c r="AB37" s="11"/>
      <c r="AC37" s="11"/>
    </row>
    <row r="38" spans="1:29" ht="13" x14ac:dyDescent="0.3">
      <c r="A38" s="11" t="s">
        <v>77</v>
      </c>
      <c r="B38" s="11" t="s">
        <v>132</v>
      </c>
      <c r="C38" s="11" t="s">
        <v>182</v>
      </c>
      <c r="D38" s="12" t="s">
        <v>8</v>
      </c>
      <c r="E38" s="11" t="s">
        <v>34</v>
      </c>
      <c r="F38" s="11">
        <v>2013</v>
      </c>
      <c r="G38" s="18">
        <v>-22</v>
      </c>
      <c r="H38" s="18">
        <v>13.4</v>
      </c>
      <c r="I38" s="15">
        <v>2.8</v>
      </c>
      <c r="J38" s="10" t="s">
        <v>138</v>
      </c>
      <c r="K38" s="10" t="s">
        <v>138</v>
      </c>
      <c r="L38" s="10" t="s">
        <v>138</v>
      </c>
      <c r="M38" s="10" t="s">
        <v>138</v>
      </c>
      <c r="N38" s="2" t="s">
        <v>69</v>
      </c>
      <c r="O38" s="11"/>
      <c r="P38" s="17"/>
      <c r="Q38" s="11"/>
      <c r="R38" s="12"/>
      <c r="S38" s="11"/>
      <c r="T38" s="19"/>
      <c r="U38" s="19"/>
      <c r="V38" s="19"/>
      <c r="W38" s="19"/>
      <c r="X38" s="19"/>
      <c r="Y38" s="17"/>
      <c r="Z38" s="17"/>
      <c r="AB38" s="11"/>
      <c r="AC38" s="11"/>
    </row>
    <row r="39" spans="1:29" ht="13" x14ac:dyDescent="0.3">
      <c r="A39" s="11" t="s">
        <v>119</v>
      </c>
      <c r="B39" s="11" t="s">
        <v>132</v>
      </c>
      <c r="C39" s="11" t="s">
        <v>123</v>
      </c>
      <c r="D39" s="12" t="s">
        <v>8</v>
      </c>
      <c r="E39" s="11" t="s">
        <v>137</v>
      </c>
      <c r="F39" s="10">
        <v>2012</v>
      </c>
      <c r="G39" s="13">
        <v>-26.84907308419999</v>
      </c>
      <c r="H39" s="13">
        <v>6.9362617193682237</v>
      </c>
      <c r="I39" s="13">
        <v>9.9408494626185799</v>
      </c>
      <c r="J39" s="10">
        <v>0</v>
      </c>
      <c r="K39" s="10">
        <v>100</v>
      </c>
      <c r="L39" s="17" t="s">
        <v>107</v>
      </c>
      <c r="M39" s="17" t="s">
        <v>108</v>
      </c>
      <c r="N39" s="2" t="s">
        <v>185</v>
      </c>
      <c r="O39" s="11"/>
      <c r="P39" s="11"/>
      <c r="Q39" s="11"/>
      <c r="R39" s="12"/>
      <c r="S39" s="11"/>
      <c r="T39" s="13"/>
      <c r="U39" s="13"/>
      <c r="V39" s="13"/>
      <c r="W39" s="13"/>
      <c r="X39" s="13"/>
      <c r="Y39" s="17"/>
      <c r="Z39" s="17"/>
      <c r="AB39" s="11"/>
      <c r="AC39" s="11"/>
    </row>
    <row r="40" spans="1:29" ht="13" x14ac:dyDescent="0.3">
      <c r="A40" s="11" t="s">
        <v>119</v>
      </c>
      <c r="B40" s="11" t="s">
        <v>132</v>
      </c>
      <c r="C40" s="17" t="s">
        <v>124</v>
      </c>
      <c r="D40" s="12" t="s">
        <v>8</v>
      </c>
      <c r="E40" s="11" t="s">
        <v>137</v>
      </c>
      <c r="F40" s="10">
        <v>2012</v>
      </c>
      <c r="G40" s="19">
        <v>-29.620548200588853</v>
      </c>
      <c r="H40" s="19">
        <v>9.8733603447874199</v>
      </c>
      <c r="I40" s="19">
        <v>13.212353758692498</v>
      </c>
      <c r="J40" s="10">
        <v>0</v>
      </c>
      <c r="K40" s="10">
        <v>100</v>
      </c>
      <c r="L40" s="17" t="s">
        <v>107</v>
      </c>
      <c r="M40" s="17" t="s">
        <v>108</v>
      </c>
      <c r="N40" s="2" t="s">
        <v>185</v>
      </c>
      <c r="O40" s="11"/>
      <c r="P40" s="11"/>
      <c r="Q40" s="11"/>
      <c r="R40" s="12"/>
      <c r="S40" s="11"/>
      <c r="T40" s="13"/>
      <c r="U40" s="13"/>
      <c r="V40" s="13"/>
      <c r="W40" s="13"/>
      <c r="X40" s="13"/>
      <c r="Y40" s="17"/>
      <c r="Z40" s="17"/>
      <c r="AB40" s="11"/>
      <c r="AC40" s="11"/>
    </row>
    <row r="41" spans="1:29" ht="13" x14ac:dyDescent="0.3">
      <c r="A41" s="10" t="s">
        <v>119</v>
      </c>
      <c r="B41" s="11" t="s">
        <v>132</v>
      </c>
      <c r="C41" s="10" t="s">
        <v>148</v>
      </c>
      <c r="D41" s="12" t="s">
        <v>8</v>
      </c>
      <c r="E41" s="11" t="s">
        <v>137</v>
      </c>
      <c r="F41" s="10">
        <v>2012</v>
      </c>
      <c r="G41" s="18">
        <v>-27.31</v>
      </c>
      <c r="H41" s="18">
        <v>8.1300000000000008</v>
      </c>
      <c r="I41" s="18">
        <v>12.4</v>
      </c>
      <c r="J41" s="10" t="s">
        <v>68</v>
      </c>
      <c r="K41" s="10" t="s">
        <v>68</v>
      </c>
      <c r="L41" s="10" t="s">
        <v>107</v>
      </c>
      <c r="M41" s="10" t="s">
        <v>108</v>
      </c>
      <c r="N41" s="5" t="s">
        <v>165</v>
      </c>
      <c r="P41" s="11"/>
      <c r="Q41" s="11"/>
      <c r="R41" s="12"/>
      <c r="S41" s="11"/>
      <c r="T41" s="13"/>
      <c r="U41" s="13"/>
      <c r="V41" s="19"/>
      <c r="W41" s="19"/>
      <c r="X41" s="19"/>
      <c r="Y41" s="17"/>
      <c r="Z41" s="17"/>
      <c r="AB41" s="11"/>
      <c r="AC41" s="11"/>
    </row>
    <row r="42" spans="1:29" ht="13" x14ac:dyDescent="0.3">
      <c r="A42" s="11" t="s">
        <v>119</v>
      </c>
      <c r="B42" s="11" t="s">
        <v>132</v>
      </c>
      <c r="C42" s="11" t="s">
        <v>125</v>
      </c>
      <c r="D42" s="12" t="s">
        <v>8</v>
      </c>
      <c r="E42" s="11" t="s">
        <v>137</v>
      </c>
      <c r="F42" s="10">
        <v>2012</v>
      </c>
      <c r="G42" s="13">
        <v>-20.07315795939844</v>
      </c>
      <c r="H42" s="13">
        <v>5.7908767918757205</v>
      </c>
      <c r="I42" s="13">
        <v>13.459806587895487</v>
      </c>
      <c r="J42" s="10">
        <v>0</v>
      </c>
      <c r="K42" s="10">
        <v>100</v>
      </c>
      <c r="L42" s="17" t="s">
        <v>107</v>
      </c>
      <c r="M42" s="17" t="s">
        <v>108</v>
      </c>
      <c r="N42" s="2" t="s">
        <v>185</v>
      </c>
      <c r="O42" s="11"/>
      <c r="P42" s="11"/>
      <c r="Q42" s="11"/>
      <c r="R42" s="12"/>
      <c r="S42" s="11"/>
      <c r="T42" s="13"/>
      <c r="U42" s="13"/>
      <c r="V42" s="13"/>
      <c r="W42" s="13"/>
      <c r="X42" s="13"/>
      <c r="Y42" s="11"/>
      <c r="Z42" s="11"/>
      <c r="AB42" s="11"/>
      <c r="AC42" s="11"/>
    </row>
    <row r="43" spans="1:29" ht="13" x14ac:dyDescent="0.3">
      <c r="A43" s="11" t="s">
        <v>119</v>
      </c>
      <c r="B43" s="11" t="s">
        <v>132</v>
      </c>
      <c r="C43" s="11" t="s">
        <v>126</v>
      </c>
      <c r="D43" s="12" t="s">
        <v>8</v>
      </c>
      <c r="E43" s="11" t="s">
        <v>137</v>
      </c>
      <c r="F43" s="10">
        <v>2012</v>
      </c>
      <c r="G43" s="13">
        <v>-23.239844496333586</v>
      </c>
      <c r="H43" s="13">
        <v>7.0144452660352616</v>
      </c>
      <c r="I43" s="13">
        <v>12.419095409115373</v>
      </c>
      <c r="J43" s="10">
        <v>0</v>
      </c>
      <c r="K43" s="10">
        <v>100</v>
      </c>
      <c r="L43" s="17" t="s">
        <v>107</v>
      </c>
      <c r="M43" s="17" t="s">
        <v>108</v>
      </c>
      <c r="N43" s="2" t="s">
        <v>185</v>
      </c>
      <c r="O43" s="11"/>
      <c r="P43" s="11"/>
      <c r="Q43" s="11"/>
      <c r="R43" s="12"/>
      <c r="S43" s="11"/>
      <c r="T43" s="13"/>
      <c r="U43" s="13"/>
      <c r="V43" s="13"/>
      <c r="W43" s="13"/>
      <c r="X43" s="13"/>
      <c r="Y43" s="11"/>
      <c r="Z43" s="11"/>
      <c r="AB43" s="11"/>
      <c r="AC43" s="11"/>
    </row>
    <row r="44" spans="1:29" ht="13" x14ac:dyDescent="0.3">
      <c r="A44" s="11" t="s">
        <v>119</v>
      </c>
      <c r="B44" s="11" t="s">
        <v>132</v>
      </c>
      <c r="C44" s="11" t="s">
        <v>127</v>
      </c>
      <c r="D44" s="12" t="s">
        <v>8</v>
      </c>
      <c r="E44" s="11" t="s">
        <v>137</v>
      </c>
      <c r="F44" s="10">
        <v>2012</v>
      </c>
      <c r="G44" s="13">
        <v>-29.004591241336119</v>
      </c>
      <c r="H44" s="13">
        <v>8.2760635986151225</v>
      </c>
      <c r="I44" s="19">
        <v>10.502830146360152</v>
      </c>
      <c r="J44" s="10">
        <v>0</v>
      </c>
      <c r="K44" s="10">
        <v>100</v>
      </c>
      <c r="L44" s="17" t="s">
        <v>107</v>
      </c>
      <c r="M44" s="17" t="s">
        <v>108</v>
      </c>
      <c r="N44" s="2" t="s">
        <v>185</v>
      </c>
      <c r="O44" s="11"/>
      <c r="P44" s="11"/>
      <c r="Q44" s="11"/>
      <c r="R44" s="12"/>
      <c r="S44" s="11"/>
      <c r="T44" s="13"/>
      <c r="U44" s="13"/>
      <c r="V44" s="13"/>
      <c r="W44" s="13"/>
      <c r="X44" s="13"/>
      <c r="Y44" s="11"/>
      <c r="Z44" s="11"/>
      <c r="AB44" s="11"/>
      <c r="AC44" s="11"/>
    </row>
    <row r="45" spans="1:29" ht="13" x14ac:dyDescent="0.3">
      <c r="A45" s="11" t="s">
        <v>119</v>
      </c>
      <c r="B45" s="11" t="s">
        <v>132</v>
      </c>
      <c r="C45" s="11" t="s">
        <v>128</v>
      </c>
      <c r="D45" s="12" t="s">
        <v>8</v>
      </c>
      <c r="E45" s="11" t="s">
        <v>137</v>
      </c>
      <c r="F45" s="10">
        <v>2012</v>
      </c>
      <c r="G45" s="13">
        <v>-27.815868459221484</v>
      </c>
      <c r="H45" s="13">
        <v>7.9456645928168141</v>
      </c>
      <c r="I45" s="13">
        <v>8.5608082375351753</v>
      </c>
      <c r="J45" s="10">
        <v>0</v>
      </c>
      <c r="K45" s="10">
        <v>100</v>
      </c>
      <c r="L45" s="11" t="s">
        <v>129</v>
      </c>
      <c r="M45" s="11" t="s">
        <v>79</v>
      </c>
      <c r="N45" s="2" t="s">
        <v>185</v>
      </c>
      <c r="O45" s="11"/>
    </row>
    <row r="46" spans="1:29" ht="13" x14ac:dyDescent="0.3">
      <c r="A46" s="10" t="s">
        <v>119</v>
      </c>
      <c r="B46" s="11" t="s">
        <v>132</v>
      </c>
      <c r="C46" s="10" t="s">
        <v>149</v>
      </c>
      <c r="D46" s="12" t="s">
        <v>8</v>
      </c>
      <c r="E46" s="11" t="s">
        <v>137</v>
      </c>
      <c r="F46" s="10">
        <v>2012</v>
      </c>
      <c r="G46" s="18">
        <v>-23.33</v>
      </c>
      <c r="H46" s="18">
        <v>5.84</v>
      </c>
      <c r="I46" s="18">
        <v>8.1</v>
      </c>
      <c r="J46" s="10" t="s">
        <v>68</v>
      </c>
      <c r="K46" s="10" t="s">
        <v>68</v>
      </c>
      <c r="L46" s="10" t="s">
        <v>129</v>
      </c>
      <c r="M46" s="10" t="s">
        <v>79</v>
      </c>
      <c r="N46" s="20" t="s">
        <v>169</v>
      </c>
      <c r="O46" s="21"/>
    </row>
    <row r="47" spans="1:29" ht="13" x14ac:dyDescent="0.3">
      <c r="A47" s="10" t="s">
        <v>119</v>
      </c>
      <c r="B47" s="11" t="s">
        <v>132</v>
      </c>
      <c r="C47" s="10" t="s">
        <v>150</v>
      </c>
      <c r="D47" s="12" t="s">
        <v>8</v>
      </c>
      <c r="E47" s="11" t="s">
        <v>137</v>
      </c>
      <c r="F47" s="10">
        <v>2012</v>
      </c>
      <c r="G47" s="18">
        <v>-28.6</v>
      </c>
      <c r="H47" s="18">
        <v>7.34</v>
      </c>
      <c r="I47" s="18">
        <v>8.1999999999999993</v>
      </c>
      <c r="J47" s="10" t="s">
        <v>68</v>
      </c>
      <c r="K47" s="10" t="s">
        <v>68</v>
      </c>
      <c r="L47" s="10" t="s">
        <v>129</v>
      </c>
      <c r="M47" s="10" t="s">
        <v>79</v>
      </c>
      <c r="N47" s="20" t="s">
        <v>170</v>
      </c>
      <c r="O47" s="21"/>
    </row>
    <row r="48" spans="1:29" ht="13" x14ac:dyDescent="0.3">
      <c r="A48" s="10" t="s">
        <v>119</v>
      </c>
      <c r="B48" s="11" t="s">
        <v>132</v>
      </c>
      <c r="C48" s="10" t="s">
        <v>151</v>
      </c>
      <c r="D48" s="12" t="s">
        <v>8</v>
      </c>
      <c r="E48" s="11" t="s">
        <v>137</v>
      </c>
      <c r="F48" s="10">
        <v>2012</v>
      </c>
      <c r="G48" s="18">
        <v>-25</v>
      </c>
      <c r="H48" s="18">
        <v>6</v>
      </c>
      <c r="I48" s="18">
        <v>8.6</v>
      </c>
      <c r="J48" s="10" t="s">
        <v>68</v>
      </c>
      <c r="K48" s="10" t="s">
        <v>68</v>
      </c>
      <c r="L48" s="10" t="s">
        <v>129</v>
      </c>
      <c r="M48" s="10" t="s">
        <v>79</v>
      </c>
      <c r="N48" s="20" t="s">
        <v>171</v>
      </c>
      <c r="O48" s="21"/>
    </row>
    <row r="49" spans="1:15" ht="13" x14ac:dyDescent="0.3">
      <c r="A49" s="11" t="s">
        <v>119</v>
      </c>
      <c r="B49" s="11" t="s">
        <v>132</v>
      </c>
      <c r="C49" s="11" t="s">
        <v>130</v>
      </c>
      <c r="D49" s="12" t="s">
        <v>8</v>
      </c>
      <c r="E49" s="11" t="s">
        <v>137</v>
      </c>
      <c r="F49" s="10">
        <v>2012</v>
      </c>
      <c r="G49" s="13">
        <v>-29.517776237830773</v>
      </c>
      <c r="H49" s="13">
        <v>8.9059104815263606</v>
      </c>
      <c r="I49" s="13">
        <v>8.7776860106791847</v>
      </c>
      <c r="J49" s="10">
        <v>0</v>
      </c>
      <c r="K49" s="10">
        <v>100</v>
      </c>
      <c r="L49" s="11" t="s">
        <v>129</v>
      </c>
      <c r="M49" s="11" t="s">
        <v>79</v>
      </c>
      <c r="N49" s="2" t="s">
        <v>185</v>
      </c>
      <c r="O49" s="11"/>
    </row>
    <row r="50" spans="1:15" ht="13" x14ac:dyDescent="0.3">
      <c r="A50" s="10" t="s">
        <v>119</v>
      </c>
      <c r="B50" s="11" t="s">
        <v>132</v>
      </c>
      <c r="C50" s="10" t="s">
        <v>152</v>
      </c>
      <c r="D50" s="12" t="s">
        <v>8</v>
      </c>
      <c r="E50" s="11" t="s">
        <v>137</v>
      </c>
      <c r="F50" s="10">
        <v>2012</v>
      </c>
      <c r="G50" s="18">
        <v>-28.05</v>
      </c>
      <c r="H50" s="18">
        <v>7.89</v>
      </c>
      <c r="I50" s="18">
        <v>8</v>
      </c>
      <c r="J50" s="10" t="s">
        <v>68</v>
      </c>
      <c r="K50" s="10" t="s">
        <v>68</v>
      </c>
      <c r="L50" s="10" t="s">
        <v>129</v>
      </c>
      <c r="M50" s="10" t="s">
        <v>79</v>
      </c>
      <c r="N50" s="20" t="s">
        <v>172</v>
      </c>
      <c r="O50" s="21"/>
    </row>
    <row r="51" spans="1:15" ht="13" x14ac:dyDescent="0.3">
      <c r="A51" s="10" t="s">
        <v>119</v>
      </c>
      <c r="B51" s="11" t="s">
        <v>132</v>
      </c>
      <c r="C51" s="10" t="s">
        <v>153</v>
      </c>
      <c r="D51" s="12" t="s">
        <v>8</v>
      </c>
      <c r="E51" s="11" t="s">
        <v>137</v>
      </c>
      <c r="F51" s="10">
        <v>2012</v>
      </c>
      <c r="G51" s="18">
        <v>-28.14</v>
      </c>
      <c r="H51" s="18">
        <v>8.19</v>
      </c>
      <c r="I51" s="18">
        <v>7.3</v>
      </c>
      <c r="J51" s="10" t="s">
        <v>68</v>
      </c>
      <c r="K51" s="10" t="s">
        <v>68</v>
      </c>
      <c r="L51" s="10" t="s">
        <v>111</v>
      </c>
      <c r="M51" s="10" t="s">
        <v>112</v>
      </c>
      <c r="N51" s="20" t="s">
        <v>173</v>
      </c>
      <c r="O51" s="21"/>
    </row>
    <row r="52" spans="1:15" ht="13" x14ac:dyDescent="0.3">
      <c r="A52" s="10" t="s">
        <v>119</v>
      </c>
      <c r="B52" s="11" t="s">
        <v>132</v>
      </c>
      <c r="C52" s="10" t="s">
        <v>154</v>
      </c>
      <c r="D52" s="12" t="s">
        <v>8</v>
      </c>
      <c r="E52" s="11" t="s">
        <v>137</v>
      </c>
      <c r="F52" s="10">
        <v>2012</v>
      </c>
      <c r="G52" s="18">
        <v>-27.33</v>
      </c>
      <c r="H52" s="18">
        <v>6.61</v>
      </c>
      <c r="I52" s="18">
        <v>10.1</v>
      </c>
      <c r="J52" s="10" t="s">
        <v>68</v>
      </c>
      <c r="K52" s="10" t="s">
        <v>68</v>
      </c>
      <c r="L52" s="10" t="s">
        <v>111</v>
      </c>
      <c r="M52" s="10" t="s">
        <v>112</v>
      </c>
      <c r="N52" s="20" t="s">
        <v>174</v>
      </c>
      <c r="O52" s="21"/>
    </row>
    <row r="53" spans="1:15" ht="13" x14ac:dyDescent="0.3">
      <c r="A53" s="11" t="s">
        <v>119</v>
      </c>
      <c r="B53" s="11" t="s">
        <v>132</v>
      </c>
      <c r="C53" s="11" t="s">
        <v>131</v>
      </c>
      <c r="D53" s="12" t="s">
        <v>8</v>
      </c>
      <c r="E53" s="11" t="s">
        <v>137</v>
      </c>
      <c r="F53" s="10">
        <v>2012</v>
      </c>
      <c r="G53" s="13">
        <v>-27.489292806427002</v>
      </c>
      <c r="H53" s="13">
        <v>5.4961935711861925</v>
      </c>
      <c r="I53" s="13">
        <v>15.638105279345998</v>
      </c>
      <c r="J53" s="10">
        <v>0</v>
      </c>
      <c r="K53" s="10">
        <v>100</v>
      </c>
      <c r="L53" s="11" t="s">
        <v>111</v>
      </c>
      <c r="M53" s="11" t="s">
        <v>112</v>
      </c>
      <c r="N53" s="2" t="s">
        <v>185</v>
      </c>
      <c r="O53" s="11"/>
    </row>
    <row r="54" spans="1:15" ht="13" x14ac:dyDescent="0.3">
      <c r="A54" s="10" t="s">
        <v>119</v>
      </c>
      <c r="B54" s="11" t="s">
        <v>132</v>
      </c>
      <c r="C54" s="10" t="s">
        <v>155</v>
      </c>
      <c r="D54" s="12" t="s">
        <v>8</v>
      </c>
      <c r="E54" s="11" t="s">
        <v>137</v>
      </c>
      <c r="F54" s="10">
        <v>2013</v>
      </c>
      <c r="G54" s="18">
        <v>-27.02</v>
      </c>
      <c r="H54" s="18">
        <v>8.06</v>
      </c>
      <c r="I54" s="18">
        <v>8</v>
      </c>
      <c r="J54" s="10" t="s">
        <v>68</v>
      </c>
      <c r="K54" s="10" t="s">
        <v>68</v>
      </c>
      <c r="L54" s="10" t="s">
        <v>146</v>
      </c>
      <c r="M54" s="10" t="s">
        <v>112</v>
      </c>
      <c r="N54" s="20" t="s">
        <v>175</v>
      </c>
      <c r="O54" s="21"/>
    </row>
    <row r="55" spans="1:15" ht="13" x14ac:dyDescent="0.3">
      <c r="A55" s="10" t="s">
        <v>119</v>
      </c>
      <c r="B55" s="11" t="s">
        <v>132</v>
      </c>
      <c r="C55" s="10" t="s">
        <v>156</v>
      </c>
      <c r="D55" s="12" t="s">
        <v>8</v>
      </c>
      <c r="E55" s="11" t="s">
        <v>137</v>
      </c>
      <c r="F55" s="10">
        <v>2013</v>
      </c>
      <c r="G55" s="18">
        <v>-29.27</v>
      </c>
      <c r="H55" s="18">
        <v>4.47</v>
      </c>
      <c r="I55" s="18">
        <v>21.3</v>
      </c>
      <c r="J55" s="10" t="s">
        <v>68</v>
      </c>
      <c r="K55" s="10" t="s">
        <v>68</v>
      </c>
      <c r="L55" s="10" t="s">
        <v>146</v>
      </c>
      <c r="M55" s="10" t="s">
        <v>112</v>
      </c>
      <c r="N55" s="20" t="s">
        <v>176</v>
      </c>
      <c r="O55" s="21"/>
    </row>
    <row r="56" spans="1:15" ht="13" x14ac:dyDescent="0.3">
      <c r="A56" s="17" t="s">
        <v>119</v>
      </c>
      <c r="B56" s="11" t="s">
        <v>132</v>
      </c>
      <c r="C56" s="17" t="s">
        <v>118</v>
      </c>
      <c r="D56" s="12" t="s">
        <v>8</v>
      </c>
      <c r="E56" s="11" t="s">
        <v>137</v>
      </c>
      <c r="F56" s="10">
        <v>2011</v>
      </c>
      <c r="G56" s="19">
        <v>-27.540882759963676</v>
      </c>
      <c r="H56" s="19">
        <v>7.7431703029162167</v>
      </c>
      <c r="I56" s="19">
        <v>8.2223766460289998</v>
      </c>
      <c r="J56" s="10">
        <v>0</v>
      </c>
      <c r="K56" s="10">
        <v>100</v>
      </c>
      <c r="L56" s="17" t="s">
        <v>84</v>
      </c>
      <c r="M56" s="17" t="s">
        <v>85</v>
      </c>
      <c r="N56" s="2" t="s">
        <v>87</v>
      </c>
      <c r="O56" s="11"/>
    </row>
    <row r="57" spans="1:15" ht="13" x14ac:dyDescent="0.3">
      <c r="A57" s="11" t="s">
        <v>119</v>
      </c>
      <c r="B57" s="11" t="s">
        <v>132</v>
      </c>
      <c r="C57" s="11" t="s">
        <v>157</v>
      </c>
      <c r="D57" s="12" t="s">
        <v>8</v>
      </c>
      <c r="E57" s="11" t="s">
        <v>137</v>
      </c>
      <c r="F57" s="10">
        <v>2011</v>
      </c>
      <c r="G57" s="13">
        <v>-27.720643590239685</v>
      </c>
      <c r="H57" s="13">
        <v>7.8985255923004534</v>
      </c>
      <c r="I57" s="13">
        <v>8.1119243702111259</v>
      </c>
      <c r="J57" s="10">
        <v>0</v>
      </c>
      <c r="K57" s="10">
        <v>100</v>
      </c>
      <c r="L57" s="11" t="s">
        <v>84</v>
      </c>
      <c r="M57" s="11" t="s">
        <v>85</v>
      </c>
      <c r="N57" s="2" t="s">
        <v>87</v>
      </c>
      <c r="O57" s="11"/>
    </row>
    <row r="58" spans="1:15" ht="13" x14ac:dyDescent="0.3">
      <c r="A58" s="11" t="s">
        <v>119</v>
      </c>
      <c r="B58" s="11" t="s">
        <v>132</v>
      </c>
      <c r="C58" s="11" t="s">
        <v>120</v>
      </c>
      <c r="D58" s="12" t="s">
        <v>8</v>
      </c>
      <c r="E58" s="11" t="s">
        <v>137</v>
      </c>
      <c r="F58" s="10">
        <v>2011</v>
      </c>
      <c r="G58" s="13">
        <v>-28.839120001442737</v>
      </c>
      <c r="H58" s="13">
        <v>8.0315280448473469</v>
      </c>
      <c r="I58" s="13">
        <v>10.983560439846073</v>
      </c>
      <c r="J58" s="10">
        <v>0</v>
      </c>
      <c r="K58" s="10">
        <v>100</v>
      </c>
      <c r="L58" s="11" t="s">
        <v>84</v>
      </c>
      <c r="M58" s="11" t="s">
        <v>85</v>
      </c>
      <c r="N58" s="2" t="s">
        <v>87</v>
      </c>
      <c r="O58" s="11"/>
    </row>
    <row r="59" spans="1:15" ht="13" x14ac:dyDescent="0.3">
      <c r="A59" s="11" t="s">
        <v>119</v>
      </c>
      <c r="B59" s="11" t="s">
        <v>132</v>
      </c>
      <c r="C59" s="11" t="s">
        <v>158</v>
      </c>
      <c r="D59" s="12" t="s">
        <v>8</v>
      </c>
      <c r="E59" s="11" t="s">
        <v>137</v>
      </c>
      <c r="F59" s="10">
        <v>2011</v>
      </c>
      <c r="G59" s="13">
        <v>-27.895311659739399</v>
      </c>
      <c r="H59" s="13">
        <v>6.9310633837650624</v>
      </c>
      <c r="I59" s="13">
        <v>9.1927103401177543</v>
      </c>
      <c r="J59" s="10">
        <v>0</v>
      </c>
      <c r="K59" s="10">
        <v>100</v>
      </c>
      <c r="L59" s="11" t="s">
        <v>84</v>
      </c>
      <c r="M59" s="11" t="s">
        <v>85</v>
      </c>
      <c r="N59" s="2" t="s">
        <v>87</v>
      </c>
      <c r="O59" s="11"/>
    </row>
    <row r="60" spans="1:15" ht="13" x14ac:dyDescent="0.3">
      <c r="A60" s="10" t="s">
        <v>119</v>
      </c>
      <c r="B60" s="11" t="s">
        <v>132</v>
      </c>
      <c r="C60" s="10" t="s">
        <v>159</v>
      </c>
      <c r="D60" s="12" t="s">
        <v>8</v>
      </c>
      <c r="E60" s="11" t="s">
        <v>137</v>
      </c>
      <c r="F60" s="10">
        <v>2012</v>
      </c>
      <c r="G60" s="18">
        <v>-28.17</v>
      </c>
      <c r="H60" s="18">
        <v>7.13</v>
      </c>
      <c r="I60" s="18">
        <v>11.5</v>
      </c>
      <c r="J60" s="10" t="s">
        <v>68</v>
      </c>
      <c r="K60" s="10" t="s">
        <v>68</v>
      </c>
      <c r="L60" s="10" t="s">
        <v>93</v>
      </c>
      <c r="M60" s="10" t="s">
        <v>85</v>
      </c>
      <c r="N60" s="20" t="s">
        <v>177</v>
      </c>
      <c r="O60" s="21"/>
    </row>
    <row r="61" spans="1:15" ht="13" x14ac:dyDescent="0.3">
      <c r="A61" s="10" t="s">
        <v>119</v>
      </c>
      <c r="B61" s="11" t="s">
        <v>132</v>
      </c>
      <c r="C61" s="10" t="s">
        <v>160</v>
      </c>
      <c r="D61" s="12" t="s">
        <v>8</v>
      </c>
      <c r="E61" s="11" t="s">
        <v>137</v>
      </c>
      <c r="F61" s="10">
        <v>2012</v>
      </c>
      <c r="G61" s="18">
        <v>-25.6</v>
      </c>
      <c r="H61" s="18">
        <v>8.26</v>
      </c>
      <c r="I61" s="18">
        <v>8.1999999999999993</v>
      </c>
      <c r="J61" s="10" t="s">
        <v>68</v>
      </c>
      <c r="K61" s="10" t="s">
        <v>68</v>
      </c>
      <c r="L61" s="10" t="s">
        <v>93</v>
      </c>
      <c r="M61" s="10" t="s">
        <v>85</v>
      </c>
      <c r="N61" s="20" t="s">
        <v>178</v>
      </c>
      <c r="O61" s="21"/>
    </row>
    <row r="62" spans="1:15" ht="13" x14ac:dyDescent="0.3">
      <c r="A62" s="10" t="s">
        <v>119</v>
      </c>
      <c r="B62" s="11" t="s">
        <v>132</v>
      </c>
      <c r="C62" s="10" t="s">
        <v>161</v>
      </c>
      <c r="D62" s="12" t="s">
        <v>8</v>
      </c>
      <c r="E62" s="11" t="s">
        <v>137</v>
      </c>
      <c r="F62" s="10">
        <v>2012</v>
      </c>
      <c r="G62" s="18">
        <v>-29.12</v>
      </c>
      <c r="H62" s="18">
        <v>6.82</v>
      </c>
      <c r="I62" s="18">
        <v>12.7</v>
      </c>
      <c r="J62" s="10" t="s">
        <v>68</v>
      </c>
      <c r="K62" s="10" t="s">
        <v>68</v>
      </c>
      <c r="L62" s="10" t="s">
        <v>93</v>
      </c>
      <c r="M62" s="10" t="s">
        <v>85</v>
      </c>
      <c r="N62" s="20" t="s">
        <v>179</v>
      </c>
      <c r="O62" s="21"/>
    </row>
    <row r="63" spans="1:15" ht="13" x14ac:dyDescent="0.3">
      <c r="A63" s="10" t="s">
        <v>119</v>
      </c>
      <c r="B63" s="11" t="s">
        <v>132</v>
      </c>
      <c r="C63" s="10" t="s">
        <v>162</v>
      </c>
      <c r="D63" s="12" t="s">
        <v>8</v>
      </c>
      <c r="E63" s="11" t="s">
        <v>137</v>
      </c>
      <c r="F63" s="10">
        <v>2012</v>
      </c>
      <c r="G63" s="18">
        <v>-28.2</v>
      </c>
      <c r="H63" s="18">
        <v>6.79</v>
      </c>
      <c r="I63" s="18">
        <v>10.8</v>
      </c>
      <c r="J63" s="10" t="s">
        <v>68</v>
      </c>
      <c r="K63" s="10" t="s">
        <v>68</v>
      </c>
      <c r="L63" s="10" t="s">
        <v>93</v>
      </c>
      <c r="M63" s="10" t="s">
        <v>85</v>
      </c>
      <c r="N63" s="20" t="s">
        <v>177</v>
      </c>
      <c r="O63" s="21"/>
    </row>
    <row r="64" spans="1:15" ht="13" x14ac:dyDescent="0.3">
      <c r="A64" s="11" t="s">
        <v>119</v>
      </c>
      <c r="B64" s="11" t="s">
        <v>132</v>
      </c>
      <c r="C64" s="17" t="s">
        <v>121</v>
      </c>
      <c r="D64" s="12" t="s">
        <v>8</v>
      </c>
      <c r="E64" s="11" t="s">
        <v>137</v>
      </c>
      <c r="F64" s="10">
        <v>2011</v>
      </c>
      <c r="G64" s="19">
        <v>-26.84166240114569</v>
      </c>
      <c r="H64" s="19">
        <v>8.8448542928389706</v>
      </c>
      <c r="I64" s="19">
        <v>7.9526342740642502</v>
      </c>
      <c r="J64" s="10">
        <v>0</v>
      </c>
      <c r="K64" s="10">
        <v>100</v>
      </c>
      <c r="L64" s="17" t="s">
        <v>98</v>
      </c>
      <c r="M64" s="11" t="s">
        <v>85</v>
      </c>
      <c r="N64" s="2" t="s">
        <v>185</v>
      </c>
      <c r="O64" s="11"/>
    </row>
    <row r="65" spans="1:15" ht="13" x14ac:dyDescent="0.3">
      <c r="A65" s="10" t="s">
        <v>119</v>
      </c>
      <c r="B65" s="11" t="s">
        <v>132</v>
      </c>
      <c r="C65" s="10" t="s">
        <v>163</v>
      </c>
      <c r="D65" s="12" t="s">
        <v>8</v>
      </c>
      <c r="E65" s="11" t="s">
        <v>137</v>
      </c>
      <c r="F65" s="10">
        <v>2011</v>
      </c>
      <c r="G65" s="18">
        <v>-24.41</v>
      </c>
      <c r="H65" s="18">
        <v>6.94</v>
      </c>
      <c r="I65" s="18">
        <v>11.9</v>
      </c>
      <c r="J65" s="10" t="s">
        <v>68</v>
      </c>
      <c r="K65" s="10" t="s">
        <v>68</v>
      </c>
      <c r="L65" s="10" t="s">
        <v>98</v>
      </c>
      <c r="M65" s="10" t="s">
        <v>85</v>
      </c>
      <c r="N65" s="20" t="s">
        <v>180</v>
      </c>
      <c r="O65" s="21"/>
    </row>
    <row r="66" spans="1:15" ht="13" x14ac:dyDescent="0.3">
      <c r="A66" s="11" t="s">
        <v>119</v>
      </c>
      <c r="B66" s="11" t="s">
        <v>132</v>
      </c>
      <c r="C66" s="17" t="s">
        <v>122</v>
      </c>
      <c r="D66" s="12" t="s">
        <v>8</v>
      </c>
      <c r="E66" s="11" t="s">
        <v>137</v>
      </c>
      <c r="F66" s="10">
        <v>2011</v>
      </c>
      <c r="G66" s="19">
        <v>-25.682182994696255</v>
      </c>
      <c r="H66" s="19">
        <v>7.229423211398152</v>
      </c>
      <c r="I66" s="19">
        <v>11.812363201051797</v>
      </c>
      <c r="J66" s="10">
        <v>0</v>
      </c>
      <c r="K66" s="10">
        <v>100</v>
      </c>
      <c r="L66" s="17" t="s">
        <v>98</v>
      </c>
      <c r="M66" s="11" t="s">
        <v>85</v>
      </c>
      <c r="N66" s="2" t="s">
        <v>185</v>
      </c>
      <c r="O66" s="11"/>
    </row>
    <row r="67" spans="1:15" ht="13" x14ac:dyDescent="0.3">
      <c r="A67" s="11" t="s">
        <v>119</v>
      </c>
      <c r="B67" s="11" t="s">
        <v>132</v>
      </c>
      <c r="C67" s="17" t="s">
        <v>301</v>
      </c>
      <c r="D67" s="12" t="s">
        <v>8</v>
      </c>
      <c r="E67" s="11" t="s">
        <v>34</v>
      </c>
      <c r="F67" s="10">
        <v>2012</v>
      </c>
      <c r="G67" s="19">
        <v>-21.4</v>
      </c>
      <c r="H67" s="19">
        <v>8.3000000000000007</v>
      </c>
      <c r="I67" s="19">
        <v>2.9</v>
      </c>
      <c r="J67" s="10" t="s">
        <v>138</v>
      </c>
      <c r="K67" s="10" t="s">
        <v>138</v>
      </c>
      <c r="L67" s="10" t="s">
        <v>138</v>
      </c>
      <c r="M67" s="10" t="s">
        <v>138</v>
      </c>
      <c r="N67" s="2" t="s">
        <v>184</v>
      </c>
      <c r="O67" s="11"/>
    </row>
    <row r="68" spans="1:15" ht="13" x14ac:dyDescent="0.3">
      <c r="A68" s="11" t="s">
        <v>119</v>
      </c>
      <c r="B68" s="11" t="s">
        <v>132</v>
      </c>
      <c r="C68" s="17" t="s">
        <v>302</v>
      </c>
      <c r="D68" s="12" t="s">
        <v>8</v>
      </c>
      <c r="E68" s="11" t="s">
        <v>34</v>
      </c>
      <c r="F68" s="10">
        <v>2012</v>
      </c>
      <c r="G68" s="19">
        <v>-21.7</v>
      </c>
      <c r="H68" s="19">
        <v>10.199999999999999</v>
      </c>
      <c r="I68" s="19">
        <v>2.8</v>
      </c>
      <c r="J68" s="10" t="s">
        <v>138</v>
      </c>
      <c r="K68" s="10" t="s">
        <v>138</v>
      </c>
      <c r="L68" s="10" t="s">
        <v>138</v>
      </c>
      <c r="M68" s="10" t="s">
        <v>138</v>
      </c>
      <c r="N68" s="2" t="s">
        <v>184</v>
      </c>
      <c r="O68" s="11"/>
    </row>
    <row r="69" spans="1:15" ht="13" x14ac:dyDescent="0.3">
      <c r="A69" s="11" t="s">
        <v>77</v>
      </c>
      <c r="B69" s="11" t="s">
        <v>132</v>
      </c>
      <c r="C69" s="11" t="s">
        <v>195</v>
      </c>
      <c r="D69" s="12" t="s">
        <v>287</v>
      </c>
      <c r="E69" s="11" t="s">
        <v>137</v>
      </c>
      <c r="F69" s="11">
        <v>2012</v>
      </c>
      <c r="G69" s="11">
        <v>-28.06</v>
      </c>
      <c r="H69" s="11">
        <v>4.2</v>
      </c>
      <c r="I69" s="11">
        <v>5.4</v>
      </c>
      <c r="J69" s="10" t="s">
        <v>68</v>
      </c>
      <c r="K69" s="10" t="s">
        <v>68</v>
      </c>
      <c r="L69" s="11" t="s">
        <v>107</v>
      </c>
      <c r="M69" s="11" t="s">
        <v>196</v>
      </c>
      <c r="N69" s="2" t="s">
        <v>185</v>
      </c>
    </row>
    <row r="70" spans="1:15" ht="13" x14ac:dyDescent="0.3">
      <c r="A70" s="11" t="s">
        <v>77</v>
      </c>
      <c r="B70" s="11" t="s">
        <v>132</v>
      </c>
      <c r="C70" s="11" t="s">
        <v>197</v>
      </c>
      <c r="D70" s="12" t="s">
        <v>287</v>
      </c>
      <c r="E70" s="11" t="s">
        <v>137</v>
      </c>
      <c r="F70" s="11">
        <v>2012</v>
      </c>
      <c r="G70" s="11">
        <v>-27.6</v>
      </c>
      <c r="H70" s="11">
        <v>3.89</v>
      </c>
      <c r="I70" s="11">
        <v>5.6</v>
      </c>
      <c r="J70" s="10" t="s">
        <v>68</v>
      </c>
      <c r="K70" s="10" t="s">
        <v>68</v>
      </c>
      <c r="L70" s="11" t="s">
        <v>107</v>
      </c>
      <c r="M70" s="11" t="s">
        <v>196</v>
      </c>
      <c r="N70" s="2" t="s">
        <v>185</v>
      </c>
    </row>
    <row r="71" spans="1:15" ht="13" x14ac:dyDescent="0.3">
      <c r="A71" s="11" t="s">
        <v>77</v>
      </c>
      <c r="B71" s="11" t="s">
        <v>132</v>
      </c>
      <c r="C71" s="11" t="s">
        <v>198</v>
      </c>
      <c r="D71" s="12" t="s">
        <v>287</v>
      </c>
      <c r="E71" s="11" t="s">
        <v>137</v>
      </c>
      <c r="F71" s="11">
        <v>2012</v>
      </c>
      <c r="G71" s="11">
        <v>-28.64</v>
      </c>
      <c r="H71" s="11">
        <v>7.34</v>
      </c>
      <c r="I71" s="11">
        <v>5.8</v>
      </c>
      <c r="J71" s="10" t="s">
        <v>68</v>
      </c>
      <c r="K71" s="10" t="s">
        <v>68</v>
      </c>
      <c r="L71" s="11" t="s">
        <v>107</v>
      </c>
      <c r="M71" s="11" t="s">
        <v>196</v>
      </c>
      <c r="N71" s="2" t="s">
        <v>185</v>
      </c>
    </row>
    <row r="72" spans="1:15" ht="13" x14ac:dyDescent="0.3">
      <c r="A72" s="11" t="s">
        <v>77</v>
      </c>
      <c r="B72" s="11" t="s">
        <v>132</v>
      </c>
      <c r="C72" s="11" t="s">
        <v>199</v>
      </c>
      <c r="D72" s="12" t="s">
        <v>287</v>
      </c>
      <c r="E72" s="11" t="s">
        <v>137</v>
      </c>
      <c r="F72" s="11">
        <v>2012</v>
      </c>
      <c r="G72" s="11">
        <v>-27.35</v>
      </c>
      <c r="H72" s="11">
        <v>6.06</v>
      </c>
      <c r="I72" s="11">
        <v>7.7</v>
      </c>
      <c r="J72" s="10" t="s">
        <v>68</v>
      </c>
      <c r="K72" s="10" t="s">
        <v>68</v>
      </c>
      <c r="L72" s="11" t="s">
        <v>107</v>
      </c>
      <c r="M72" s="11" t="s">
        <v>196</v>
      </c>
      <c r="N72" s="2" t="s">
        <v>185</v>
      </c>
    </row>
    <row r="73" spans="1:15" ht="13" x14ac:dyDescent="0.3">
      <c r="A73" s="11" t="s">
        <v>77</v>
      </c>
      <c r="B73" s="11" t="s">
        <v>132</v>
      </c>
      <c r="C73" s="11" t="s">
        <v>200</v>
      </c>
      <c r="D73" s="12" t="s">
        <v>287</v>
      </c>
      <c r="E73" s="11" t="s">
        <v>137</v>
      </c>
      <c r="F73" s="11">
        <v>2013</v>
      </c>
      <c r="G73" s="11">
        <v>-27.92</v>
      </c>
      <c r="H73" s="11">
        <v>7.57</v>
      </c>
      <c r="I73" s="11">
        <v>5.8</v>
      </c>
      <c r="J73" s="10" t="s">
        <v>68</v>
      </c>
      <c r="K73" s="10" t="s">
        <v>68</v>
      </c>
      <c r="L73" s="11" t="s">
        <v>116</v>
      </c>
      <c r="M73" s="11" t="s">
        <v>196</v>
      </c>
      <c r="N73" s="2" t="s">
        <v>185</v>
      </c>
    </row>
    <row r="74" spans="1:15" ht="13" x14ac:dyDescent="0.3">
      <c r="A74" s="11" t="s">
        <v>77</v>
      </c>
      <c r="B74" s="11" t="s">
        <v>132</v>
      </c>
      <c r="C74" s="11" t="s">
        <v>201</v>
      </c>
      <c r="D74" s="12" t="s">
        <v>287</v>
      </c>
      <c r="E74" s="11" t="s">
        <v>137</v>
      </c>
      <c r="F74" s="11">
        <v>2013</v>
      </c>
      <c r="G74" s="11">
        <v>-25.77</v>
      </c>
      <c r="H74" s="11">
        <v>3.88</v>
      </c>
      <c r="I74" s="11">
        <v>5.7</v>
      </c>
      <c r="J74" s="10" t="s">
        <v>68</v>
      </c>
      <c r="K74" s="10" t="s">
        <v>68</v>
      </c>
      <c r="L74" s="11" t="s">
        <v>116</v>
      </c>
      <c r="M74" s="11" t="s">
        <v>196</v>
      </c>
      <c r="N74" s="2" t="s">
        <v>185</v>
      </c>
    </row>
    <row r="75" spans="1:15" ht="13" x14ac:dyDescent="0.3">
      <c r="A75" s="11" t="s">
        <v>77</v>
      </c>
      <c r="B75" s="11" t="s">
        <v>132</v>
      </c>
      <c r="C75" s="11" t="s">
        <v>202</v>
      </c>
      <c r="D75" s="12" t="s">
        <v>287</v>
      </c>
      <c r="E75" s="11" t="s">
        <v>137</v>
      </c>
      <c r="F75" s="11">
        <v>2013</v>
      </c>
      <c r="G75" s="11">
        <v>-28.91</v>
      </c>
      <c r="H75" s="11">
        <v>6.36</v>
      </c>
      <c r="I75" s="11">
        <v>6</v>
      </c>
      <c r="J75" s="10" t="s">
        <v>68</v>
      </c>
      <c r="K75" s="10" t="s">
        <v>68</v>
      </c>
      <c r="L75" s="11" t="s">
        <v>116</v>
      </c>
      <c r="M75" s="11" t="s">
        <v>196</v>
      </c>
      <c r="N75" s="2" t="s">
        <v>185</v>
      </c>
    </row>
    <row r="76" spans="1:15" ht="13" x14ac:dyDescent="0.3">
      <c r="A76" s="11" t="s">
        <v>77</v>
      </c>
      <c r="B76" s="11" t="s">
        <v>132</v>
      </c>
      <c r="C76" s="11" t="s">
        <v>203</v>
      </c>
      <c r="D76" s="12" t="s">
        <v>287</v>
      </c>
      <c r="E76" s="11" t="s">
        <v>137</v>
      </c>
      <c r="F76" s="11">
        <v>2013</v>
      </c>
      <c r="G76" s="11">
        <v>-27.3</v>
      </c>
      <c r="H76" s="11">
        <v>6.61</v>
      </c>
      <c r="I76" s="11">
        <v>6.9</v>
      </c>
      <c r="J76" s="10" t="s">
        <v>68</v>
      </c>
      <c r="K76" s="10" t="s">
        <v>68</v>
      </c>
      <c r="L76" s="11" t="s">
        <v>116</v>
      </c>
      <c r="M76" s="11" t="s">
        <v>196</v>
      </c>
      <c r="N76" s="2" t="s">
        <v>185</v>
      </c>
    </row>
    <row r="77" spans="1:15" ht="13" x14ac:dyDescent="0.3">
      <c r="A77" s="11" t="s">
        <v>77</v>
      </c>
      <c r="B77" s="11" t="s">
        <v>132</v>
      </c>
      <c r="C77" s="11" t="s">
        <v>204</v>
      </c>
      <c r="D77" s="12" t="s">
        <v>287</v>
      </c>
      <c r="E77" s="11" t="s">
        <v>137</v>
      </c>
      <c r="F77" s="11">
        <v>2013</v>
      </c>
      <c r="G77" s="11">
        <v>-27.2</v>
      </c>
      <c r="H77" s="11">
        <v>9.07</v>
      </c>
      <c r="I77" s="11">
        <v>5.8</v>
      </c>
      <c r="J77" s="10" t="s">
        <v>68</v>
      </c>
      <c r="K77" s="10" t="s">
        <v>68</v>
      </c>
      <c r="L77" s="11" t="s">
        <v>116</v>
      </c>
      <c r="M77" s="11" t="s">
        <v>196</v>
      </c>
      <c r="N77" s="2" t="s">
        <v>185</v>
      </c>
    </row>
    <row r="78" spans="1:15" ht="13" x14ac:dyDescent="0.3">
      <c r="A78" s="11" t="s">
        <v>77</v>
      </c>
      <c r="B78" s="11" t="s">
        <v>132</v>
      </c>
      <c r="C78" s="11" t="s">
        <v>205</v>
      </c>
      <c r="D78" s="12" t="s">
        <v>287</v>
      </c>
      <c r="E78" s="11" t="s">
        <v>137</v>
      </c>
      <c r="F78" s="11">
        <v>2012</v>
      </c>
      <c r="G78" s="11">
        <v>-27.66</v>
      </c>
      <c r="H78" s="11">
        <v>8.06</v>
      </c>
      <c r="I78" s="11">
        <v>6.2</v>
      </c>
      <c r="J78" s="10" t="s">
        <v>68</v>
      </c>
      <c r="K78" s="10" t="s">
        <v>68</v>
      </c>
      <c r="L78" s="11" t="s">
        <v>129</v>
      </c>
      <c r="M78" s="11" t="s">
        <v>206</v>
      </c>
      <c r="N78" s="2" t="s">
        <v>185</v>
      </c>
    </row>
    <row r="79" spans="1:15" ht="13" x14ac:dyDescent="0.3">
      <c r="A79" s="11" t="s">
        <v>77</v>
      </c>
      <c r="B79" s="11" t="s">
        <v>132</v>
      </c>
      <c r="C79" s="11" t="s">
        <v>207</v>
      </c>
      <c r="D79" s="12" t="s">
        <v>287</v>
      </c>
      <c r="E79" s="11" t="s">
        <v>137</v>
      </c>
      <c r="F79" s="11">
        <v>2012</v>
      </c>
      <c r="G79" s="11">
        <v>-28.17</v>
      </c>
      <c r="H79" s="11">
        <v>7.08</v>
      </c>
      <c r="I79" s="11">
        <v>6.2</v>
      </c>
      <c r="J79" s="10" t="s">
        <v>68</v>
      </c>
      <c r="K79" s="10" t="s">
        <v>68</v>
      </c>
      <c r="L79" s="11" t="s">
        <v>129</v>
      </c>
      <c r="M79" s="11" t="s">
        <v>206</v>
      </c>
      <c r="N79" s="2" t="s">
        <v>185</v>
      </c>
    </row>
    <row r="80" spans="1:15" ht="13" x14ac:dyDescent="0.3">
      <c r="A80" s="11" t="s">
        <v>77</v>
      </c>
      <c r="B80" s="11" t="s">
        <v>132</v>
      </c>
      <c r="C80" s="11" t="s">
        <v>208</v>
      </c>
      <c r="D80" s="12" t="s">
        <v>287</v>
      </c>
      <c r="E80" s="11" t="s">
        <v>137</v>
      </c>
      <c r="F80" s="11">
        <v>2012</v>
      </c>
      <c r="G80" s="11">
        <v>-29.55</v>
      </c>
      <c r="H80" s="11">
        <v>8.56</v>
      </c>
      <c r="I80" s="11">
        <v>7</v>
      </c>
      <c r="J80" s="10" t="s">
        <v>68</v>
      </c>
      <c r="K80" s="10" t="s">
        <v>68</v>
      </c>
      <c r="L80" s="11" t="s">
        <v>129</v>
      </c>
      <c r="M80" s="11" t="s">
        <v>206</v>
      </c>
      <c r="N80" s="2" t="s">
        <v>185</v>
      </c>
    </row>
    <row r="81" spans="1:14" ht="13" x14ac:dyDescent="0.3">
      <c r="A81" s="11" t="s">
        <v>77</v>
      </c>
      <c r="B81" s="11" t="s">
        <v>132</v>
      </c>
      <c r="C81" s="11" t="s">
        <v>209</v>
      </c>
      <c r="D81" s="12" t="s">
        <v>287</v>
      </c>
      <c r="E81" s="11" t="s">
        <v>137</v>
      </c>
      <c r="F81" s="11">
        <v>2012</v>
      </c>
      <c r="G81" s="11">
        <v>-27.72</v>
      </c>
      <c r="H81" s="11">
        <v>1.84</v>
      </c>
      <c r="I81" s="11">
        <v>6.2</v>
      </c>
      <c r="J81" s="10" t="s">
        <v>68</v>
      </c>
      <c r="K81" s="10" t="s">
        <v>68</v>
      </c>
      <c r="L81" s="11" t="s">
        <v>129</v>
      </c>
      <c r="M81" s="11" t="s">
        <v>206</v>
      </c>
      <c r="N81" s="2" t="s">
        <v>185</v>
      </c>
    </row>
    <row r="82" spans="1:14" ht="13" x14ac:dyDescent="0.3">
      <c r="A82" s="11" t="s">
        <v>77</v>
      </c>
      <c r="B82" s="11" t="s">
        <v>132</v>
      </c>
      <c r="C82" s="11" t="s">
        <v>210</v>
      </c>
      <c r="D82" s="12" t="s">
        <v>287</v>
      </c>
      <c r="E82" s="11" t="s">
        <v>137</v>
      </c>
      <c r="F82" s="11">
        <v>2013</v>
      </c>
      <c r="G82" s="11">
        <v>-28.48</v>
      </c>
      <c r="H82" s="11">
        <v>6.29</v>
      </c>
      <c r="I82" s="11">
        <v>5.6</v>
      </c>
      <c r="J82" s="10" t="s">
        <v>68</v>
      </c>
      <c r="K82" s="10" t="s">
        <v>68</v>
      </c>
      <c r="L82" s="11" t="s">
        <v>78</v>
      </c>
      <c r="M82" s="11" t="s">
        <v>206</v>
      </c>
      <c r="N82" s="2" t="s">
        <v>185</v>
      </c>
    </row>
    <row r="83" spans="1:14" ht="13" x14ac:dyDescent="0.3">
      <c r="A83" s="11" t="s">
        <v>77</v>
      </c>
      <c r="B83" s="11" t="s">
        <v>132</v>
      </c>
      <c r="C83" s="11" t="s">
        <v>211</v>
      </c>
      <c r="D83" s="12" t="s">
        <v>287</v>
      </c>
      <c r="E83" s="11" t="s">
        <v>137</v>
      </c>
      <c r="F83" s="11">
        <v>2013</v>
      </c>
      <c r="G83" s="11">
        <v>-28.92</v>
      </c>
      <c r="H83" s="11">
        <v>5.17</v>
      </c>
      <c r="I83" s="11">
        <v>6.2</v>
      </c>
      <c r="J83" s="10" t="s">
        <v>68</v>
      </c>
      <c r="K83" s="10" t="s">
        <v>68</v>
      </c>
      <c r="L83" s="11" t="s">
        <v>78</v>
      </c>
      <c r="M83" s="11" t="s">
        <v>206</v>
      </c>
      <c r="N83" s="2" t="s">
        <v>185</v>
      </c>
    </row>
    <row r="84" spans="1:14" ht="13" x14ac:dyDescent="0.3">
      <c r="A84" s="11" t="s">
        <v>77</v>
      </c>
      <c r="B84" s="11" t="s">
        <v>132</v>
      </c>
      <c r="C84" s="11" t="s">
        <v>212</v>
      </c>
      <c r="D84" s="12" t="s">
        <v>287</v>
      </c>
      <c r="E84" s="11" t="s">
        <v>137</v>
      </c>
      <c r="F84" s="11">
        <v>2013</v>
      </c>
      <c r="G84" s="11">
        <v>-27.25</v>
      </c>
      <c r="H84" s="11">
        <v>6.94</v>
      </c>
      <c r="I84" s="11">
        <v>5.5</v>
      </c>
      <c r="J84" s="10" t="s">
        <v>68</v>
      </c>
      <c r="K84" s="10" t="s">
        <v>68</v>
      </c>
      <c r="L84" s="11" t="s">
        <v>78</v>
      </c>
      <c r="M84" s="11" t="s">
        <v>206</v>
      </c>
      <c r="N84" s="2" t="s">
        <v>185</v>
      </c>
    </row>
    <row r="85" spans="1:14" ht="13" x14ac:dyDescent="0.3">
      <c r="A85" s="11" t="s">
        <v>77</v>
      </c>
      <c r="B85" s="11" t="s">
        <v>132</v>
      </c>
      <c r="C85" s="11" t="s">
        <v>213</v>
      </c>
      <c r="D85" s="12" t="s">
        <v>287</v>
      </c>
      <c r="E85" s="11" t="s">
        <v>137</v>
      </c>
      <c r="F85" s="11">
        <v>2013</v>
      </c>
      <c r="G85" s="11">
        <v>-27.92</v>
      </c>
      <c r="H85" s="11">
        <v>8.3800000000000008</v>
      </c>
      <c r="I85" s="11">
        <v>7.7</v>
      </c>
      <c r="J85" s="10" t="s">
        <v>68</v>
      </c>
      <c r="K85" s="10" t="s">
        <v>68</v>
      </c>
      <c r="L85" s="11" t="s">
        <v>78</v>
      </c>
      <c r="M85" s="11" t="s">
        <v>206</v>
      </c>
      <c r="N85" s="2" t="s">
        <v>185</v>
      </c>
    </row>
    <row r="86" spans="1:14" ht="13" x14ac:dyDescent="0.3">
      <c r="A86" s="11" t="s">
        <v>77</v>
      </c>
      <c r="B86" s="11" t="s">
        <v>132</v>
      </c>
      <c r="C86" s="11" t="s">
        <v>214</v>
      </c>
      <c r="D86" s="12" t="s">
        <v>287</v>
      </c>
      <c r="E86" s="11" t="s">
        <v>137</v>
      </c>
      <c r="F86" s="11">
        <v>2013</v>
      </c>
      <c r="G86" s="11">
        <v>-28.73</v>
      </c>
      <c r="H86" s="11">
        <v>7.74</v>
      </c>
      <c r="I86" s="11">
        <v>8.4</v>
      </c>
      <c r="J86" s="10" t="s">
        <v>68</v>
      </c>
      <c r="K86" s="10" t="s">
        <v>68</v>
      </c>
      <c r="L86" s="11" t="s">
        <v>78</v>
      </c>
      <c r="M86" s="11" t="s">
        <v>206</v>
      </c>
      <c r="N86" s="2" t="s">
        <v>185</v>
      </c>
    </row>
    <row r="87" spans="1:14" ht="13" x14ac:dyDescent="0.3">
      <c r="A87" s="11" t="s">
        <v>77</v>
      </c>
      <c r="B87" s="11" t="s">
        <v>132</v>
      </c>
      <c r="C87" s="11" t="s">
        <v>215</v>
      </c>
      <c r="D87" s="12" t="s">
        <v>287</v>
      </c>
      <c r="E87" s="11" t="s">
        <v>137</v>
      </c>
      <c r="F87" s="11">
        <v>2013</v>
      </c>
      <c r="G87" s="11">
        <v>-28.72</v>
      </c>
      <c r="H87" s="11">
        <v>6.94</v>
      </c>
      <c r="I87" s="11">
        <v>6.8</v>
      </c>
      <c r="J87" s="10" t="s">
        <v>68</v>
      </c>
      <c r="K87" s="10" t="s">
        <v>68</v>
      </c>
      <c r="L87" s="11" t="s">
        <v>78</v>
      </c>
      <c r="M87" s="11" t="s">
        <v>206</v>
      </c>
      <c r="N87" s="2" t="s">
        <v>185</v>
      </c>
    </row>
    <row r="88" spans="1:14" ht="13" x14ac:dyDescent="0.3">
      <c r="A88" s="11" t="s">
        <v>77</v>
      </c>
      <c r="B88" s="11" t="s">
        <v>132</v>
      </c>
      <c r="C88" s="11" t="s">
        <v>216</v>
      </c>
      <c r="D88" s="12" t="s">
        <v>287</v>
      </c>
      <c r="E88" s="11" t="s">
        <v>137</v>
      </c>
      <c r="F88" s="11">
        <v>2013</v>
      </c>
      <c r="G88" s="11">
        <v>-28</v>
      </c>
      <c r="H88" s="11">
        <v>6.42</v>
      </c>
      <c r="I88" s="11">
        <v>6.9</v>
      </c>
      <c r="J88" s="10" t="s">
        <v>68</v>
      </c>
      <c r="K88" s="10" t="s">
        <v>68</v>
      </c>
      <c r="L88" s="11" t="s">
        <v>78</v>
      </c>
      <c r="M88" s="11" t="s">
        <v>206</v>
      </c>
      <c r="N88" s="2" t="s">
        <v>185</v>
      </c>
    </row>
    <row r="89" spans="1:14" ht="13" x14ac:dyDescent="0.3">
      <c r="A89" s="11" t="s">
        <v>77</v>
      </c>
      <c r="B89" s="11" t="s">
        <v>132</v>
      </c>
      <c r="C89" s="11" t="s">
        <v>217</v>
      </c>
      <c r="D89" s="12" t="s">
        <v>287</v>
      </c>
      <c r="E89" s="11" t="s">
        <v>137</v>
      </c>
      <c r="F89" s="11">
        <v>2013</v>
      </c>
      <c r="G89" s="11">
        <v>-25.76</v>
      </c>
      <c r="H89" s="11">
        <v>3.5</v>
      </c>
      <c r="I89" s="11">
        <v>7.3</v>
      </c>
      <c r="J89" s="10" t="s">
        <v>68</v>
      </c>
      <c r="K89" s="10" t="s">
        <v>68</v>
      </c>
      <c r="L89" s="11" t="s">
        <v>78</v>
      </c>
      <c r="M89" s="11" t="s">
        <v>206</v>
      </c>
      <c r="N89" s="2" t="s">
        <v>185</v>
      </c>
    </row>
    <row r="90" spans="1:14" ht="13" x14ac:dyDescent="0.3">
      <c r="A90" s="11" t="s">
        <v>77</v>
      </c>
      <c r="B90" s="11" t="s">
        <v>132</v>
      </c>
      <c r="C90" s="11" t="s">
        <v>218</v>
      </c>
      <c r="D90" s="12" t="s">
        <v>287</v>
      </c>
      <c r="E90" s="11" t="s">
        <v>137</v>
      </c>
      <c r="F90" s="11">
        <v>2013</v>
      </c>
      <c r="G90" s="11">
        <v>-26.7</v>
      </c>
      <c r="H90" s="11">
        <v>7.52</v>
      </c>
      <c r="I90" s="11">
        <v>6</v>
      </c>
      <c r="J90" s="10" t="s">
        <v>68</v>
      </c>
      <c r="K90" s="10" t="s">
        <v>68</v>
      </c>
      <c r="L90" s="11" t="s">
        <v>78</v>
      </c>
      <c r="M90" s="11" t="s">
        <v>206</v>
      </c>
      <c r="N90" s="2" t="s">
        <v>185</v>
      </c>
    </row>
    <row r="91" spans="1:14" ht="13" x14ac:dyDescent="0.3">
      <c r="A91" s="11" t="s">
        <v>77</v>
      </c>
      <c r="B91" s="11" t="s">
        <v>132</v>
      </c>
      <c r="C91" s="11" t="s">
        <v>219</v>
      </c>
      <c r="D91" s="12" t="s">
        <v>287</v>
      </c>
      <c r="E91" s="11" t="s">
        <v>137</v>
      </c>
      <c r="F91" s="11">
        <v>2012</v>
      </c>
      <c r="G91" s="11">
        <v>-27.4</v>
      </c>
      <c r="H91" s="11">
        <v>8.89</v>
      </c>
      <c r="I91" s="11">
        <v>4.9000000000000004</v>
      </c>
      <c r="J91" s="10" t="s">
        <v>68</v>
      </c>
      <c r="K91" s="10" t="s">
        <v>68</v>
      </c>
      <c r="L91" s="11" t="s">
        <v>111</v>
      </c>
      <c r="M91" s="11" t="s">
        <v>194</v>
      </c>
      <c r="N91" s="2" t="s">
        <v>185</v>
      </c>
    </row>
    <row r="92" spans="1:14" ht="13" x14ac:dyDescent="0.3">
      <c r="A92" s="11" t="s">
        <v>77</v>
      </c>
      <c r="B92" s="11" t="s">
        <v>132</v>
      </c>
      <c r="C92" s="11" t="s">
        <v>220</v>
      </c>
      <c r="D92" s="12" t="s">
        <v>287</v>
      </c>
      <c r="E92" s="11" t="s">
        <v>137</v>
      </c>
      <c r="F92" s="11">
        <v>2012</v>
      </c>
      <c r="G92" s="11">
        <v>-28.56</v>
      </c>
      <c r="H92" s="11">
        <v>7.54</v>
      </c>
      <c r="I92" s="11">
        <v>6.7</v>
      </c>
      <c r="J92" s="10" t="s">
        <v>68</v>
      </c>
      <c r="K92" s="10" t="s">
        <v>68</v>
      </c>
      <c r="L92" s="11" t="s">
        <v>111</v>
      </c>
      <c r="M92" s="11" t="s">
        <v>194</v>
      </c>
      <c r="N92" s="2" t="s">
        <v>185</v>
      </c>
    </row>
    <row r="93" spans="1:14" ht="13" x14ac:dyDescent="0.3">
      <c r="A93" s="11" t="s">
        <v>77</v>
      </c>
      <c r="B93" s="11" t="s">
        <v>132</v>
      </c>
      <c r="C93" s="11" t="s">
        <v>221</v>
      </c>
      <c r="D93" s="12" t="s">
        <v>287</v>
      </c>
      <c r="E93" s="11" t="s">
        <v>137</v>
      </c>
      <c r="F93" s="11">
        <v>2012</v>
      </c>
      <c r="G93" s="11">
        <v>-27.72</v>
      </c>
      <c r="H93" s="11">
        <v>7.25</v>
      </c>
      <c r="I93" s="11">
        <v>5</v>
      </c>
      <c r="J93" s="10" t="s">
        <v>68</v>
      </c>
      <c r="K93" s="10" t="s">
        <v>68</v>
      </c>
      <c r="L93" s="11" t="s">
        <v>111</v>
      </c>
      <c r="M93" s="11" t="s">
        <v>194</v>
      </c>
      <c r="N93" s="2" t="s">
        <v>185</v>
      </c>
    </row>
    <row r="94" spans="1:14" ht="13" x14ac:dyDescent="0.3">
      <c r="A94" s="11" t="s">
        <v>77</v>
      </c>
      <c r="B94" s="11" t="s">
        <v>132</v>
      </c>
      <c r="C94" s="11" t="s">
        <v>222</v>
      </c>
      <c r="D94" s="12" t="s">
        <v>287</v>
      </c>
      <c r="E94" s="11" t="s">
        <v>137</v>
      </c>
      <c r="F94" s="11">
        <v>2012</v>
      </c>
      <c r="G94" s="11">
        <v>-27.15</v>
      </c>
      <c r="H94" s="11">
        <v>3.46</v>
      </c>
      <c r="I94" s="11">
        <v>5.5</v>
      </c>
      <c r="J94" s="10" t="s">
        <v>68</v>
      </c>
      <c r="K94" s="10" t="s">
        <v>68</v>
      </c>
      <c r="L94" s="11" t="s">
        <v>111</v>
      </c>
      <c r="M94" s="11" t="s">
        <v>194</v>
      </c>
      <c r="N94" s="2" t="s">
        <v>185</v>
      </c>
    </row>
    <row r="95" spans="1:14" ht="13" x14ac:dyDescent="0.3">
      <c r="A95" s="11" t="s">
        <v>77</v>
      </c>
      <c r="B95" s="11" t="s">
        <v>132</v>
      </c>
      <c r="C95" s="11" t="s">
        <v>223</v>
      </c>
      <c r="D95" s="12" t="s">
        <v>287</v>
      </c>
      <c r="E95" s="11" t="s">
        <v>137</v>
      </c>
      <c r="F95" s="11">
        <v>2013</v>
      </c>
      <c r="G95" s="11">
        <v>-26.82</v>
      </c>
      <c r="H95" s="11">
        <v>6.52</v>
      </c>
      <c r="I95" s="11">
        <v>5.5</v>
      </c>
      <c r="J95" s="10" t="s">
        <v>68</v>
      </c>
      <c r="K95" s="10" t="s">
        <v>68</v>
      </c>
      <c r="L95" s="11" t="s">
        <v>146</v>
      </c>
      <c r="M95" s="11" t="s">
        <v>194</v>
      </c>
      <c r="N95" s="2" t="s">
        <v>185</v>
      </c>
    </row>
    <row r="96" spans="1:14" ht="13" x14ac:dyDescent="0.3">
      <c r="A96" s="11" t="s">
        <v>77</v>
      </c>
      <c r="B96" s="11" t="s">
        <v>132</v>
      </c>
      <c r="C96" s="11" t="s">
        <v>224</v>
      </c>
      <c r="D96" s="12" t="s">
        <v>287</v>
      </c>
      <c r="E96" s="11" t="s">
        <v>137</v>
      </c>
      <c r="F96" s="11">
        <v>2013</v>
      </c>
      <c r="G96" s="23">
        <v>-27.691832557076932</v>
      </c>
      <c r="H96" s="23">
        <v>6.7032502967341765</v>
      </c>
      <c r="I96" s="13">
        <v>6.8591547535849804</v>
      </c>
      <c r="J96" s="10" t="s">
        <v>68</v>
      </c>
      <c r="K96" s="10" t="s">
        <v>68</v>
      </c>
      <c r="L96" s="11" t="s">
        <v>146</v>
      </c>
      <c r="M96" s="24" t="s">
        <v>194</v>
      </c>
      <c r="N96" s="2" t="s">
        <v>185</v>
      </c>
    </row>
    <row r="97" spans="1:14" ht="13" x14ac:dyDescent="0.3">
      <c r="A97" s="11" t="s">
        <v>77</v>
      </c>
      <c r="B97" s="11" t="s">
        <v>132</v>
      </c>
      <c r="C97" s="11" t="s">
        <v>225</v>
      </c>
      <c r="D97" s="12" t="s">
        <v>287</v>
      </c>
      <c r="E97" s="11" t="s">
        <v>137</v>
      </c>
      <c r="F97" s="11">
        <v>2013</v>
      </c>
      <c r="G97" s="11">
        <v>-29</v>
      </c>
      <c r="H97" s="11">
        <v>7.63</v>
      </c>
      <c r="I97" s="11">
        <v>7.2</v>
      </c>
      <c r="J97" s="10" t="s">
        <v>68</v>
      </c>
      <c r="K97" s="10" t="s">
        <v>68</v>
      </c>
      <c r="L97" s="11" t="s">
        <v>146</v>
      </c>
      <c r="M97" s="11" t="s">
        <v>194</v>
      </c>
      <c r="N97" s="2" t="s">
        <v>185</v>
      </c>
    </row>
    <row r="98" spans="1:14" ht="13" x14ac:dyDescent="0.3">
      <c r="A98" s="11" t="s">
        <v>77</v>
      </c>
      <c r="B98" s="11" t="s">
        <v>132</v>
      </c>
      <c r="C98" s="11" t="s">
        <v>226</v>
      </c>
      <c r="D98" s="12" t="s">
        <v>287</v>
      </c>
      <c r="E98" s="11" t="s">
        <v>137</v>
      </c>
      <c r="F98" s="11">
        <v>2013</v>
      </c>
      <c r="G98" s="11">
        <v>-28.84</v>
      </c>
      <c r="H98" s="11">
        <v>3.79</v>
      </c>
      <c r="I98" s="11">
        <v>7.5</v>
      </c>
      <c r="J98" s="10" t="s">
        <v>68</v>
      </c>
      <c r="K98" s="10" t="s">
        <v>68</v>
      </c>
      <c r="L98" s="11" t="s">
        <v>146</v>
      </c>
      <c r="M98" s="11" t="s">
        <v>194</v>
      </c>
      <c r="N98" s="2" t="s">
        <v>185</v>
      </c>
    </row>
    <row r="99" spans="1:14" ht="13" x14ac:dyDescent="0.3">
      <c r="A99" s="11" t="s">
        <v>77</v>
      </c>
      <c r="B99" s="11" t="s">
        <v>132</v>
      </c>
      <c r="C99" s="11" t="s">
        <v>227</v>
      </c>
      <c r="D99" s="12" t="s">
        <v>287</v>
      </c>
      <c r="E99" s="11" t="s">
        <v>137</v>
      </c>
      <c r="F99" s="11">
        <v>2013</v>
      </c>
      <c r="G99" s="11">
        <v>-27.84</v>
      </c>
      <c r="H99" s="11">
        <v>5.36</v>
      </c>
      <c r="I99" s="11">
        <v>6</v>
      </c>
      <c r="J99" s="10" t="s">
        <v>68</v>
      </c>
      <c r="K99" s="10" t="s">
        <v>68</v>
      </c>
      <c r="L99" s="11" t="s">
        <v>146</v>
      </c>
      <c r="M99" s="11" t="s">
        <v>194</v>
      </c>
      <c r="N99" s="2" t="s">
        <v>185</v>
      </c>
    </row>
    <row r="100" spans="1:14" ht="13" x14ac:dyDescent="0.3">
      <c r="A100" s="11" t="s">
        <v>77</v>
      </c>
      <c r="B100" s="11" t="s">
        <v>132</v>
      </c>
      <c r="C100" s="11" t="s">
        <v>228</v>
      </c>
      <c r="D100" s="12" t="s">
        <v>287</v>
      </c>
      <c r="E100" s="11" t="s">
        <v>137</v>
      </c>
      <c r="F100" s="11">
        <v>2011</v>
      </c>
      <c r="G100" s="11">
        <v>-27.5</v>
      </c>
      <c r="H100" s="11">
        <v>5.87</v>
      </c>
      <c r="I100" s="11">
        <v>7</v>
      </c>
      <c r="J100" s="10" t="s">
        <v>68</v>
      </c>
      <c r="K100" s="10" t="s">
        <v>68</v>
      </c>
      <c r="L100" s="11" t="s">
        <v>84</v>
      </c>
      <c r="M100" s="11" t="s">
        <v>229</v>
      </c>
      <c r="N100" s="2" t="s">
        <v>185</v>
      </c>
    </row>
    <row r="101" spans="1:14" ht="13" x14ac:dyDescent="0.3">
      <c r="A101" s="11" t="s">
        <v>77</v>
      </c>
      <c r="B101" s="11" t="s">
        <v>132</v>
      </c>
      <c r="C101" s="11" t="s">
        <v>230</v>
      </c>
      <c r="D101" s="12" t="s">
        <v>287</v>
      </c>
      <c r="E101" s="11" t="s">
        <v>137</v>
      </c>
      <c r="F101" s="11">
        <v>2011</v>
      </c>
      <c r="G101" s="11">
        <v>-26.83</v>
      </c>
      <c r="H101" s="11">
        <v>5.97</v>
      </c>
      <c r="I101" s="11">
        <v>7.4</v>
      </c>
      <c r="J101" s="10" t="s">
        <v>68</v>
      </c>
      <c r="K101" s="10" t="s">
        <v>68</v>
      </c>
      <c r="L101" s="11" t="s">
        <v>84</v>
      </c>
      <c r="M101" s="11" t="s">
        <v>229</v>
      </c>
      <c r="N101" s="2" t="s">
        <v>185</v>
      </c>
    </row>
    <row r="102" spans="1:14" ht="13" x14ac:dyDescent="0.3">
      <c r="A102" s="11" t="s">
        <v>77</v>
      </c>
      <c r="B102" s="11" t="s">
        <v>132</v>
      </c>
      <c r="C102" s="11" t="s">
        <v>231</v>
      </c>
      <c r="D102" s="12" t="s">
        <v>287</v>
      </c>
      <c r="E102" s="11" t="s">
        <v>137</v>
      </c>
      <c r="F102" s="11">
        <v>2011</v>
      </c>
      <c r="G102" s="11">
        <v>-26.81</v>
      </c>
      <c r="H102" s="11">
        <v>6.91</v>
      </c>
      <c r="I102" s="11">
        <v>7.7</v>
      </c>
      <c r="J102" s="10" t="s">
        <v>68</v>
      </c>
      <c r="K102" s="10" t="s">
        <v>68</v>
      </c>
      <c r="L102" s="11" t="s">
        <v>84</v>
      </c>
      <c r="M102" s="11" t="s">
        <v>229</v>
      </c>
      <c r="N102" s="2" t="s">
        <v>185</v>
      </c>
    </row>
    <row r="103" spans="1:14" ht="13" x14ac:dyDescent="0.3">
      <c r="A103" s="11" t="s">
        <v>77</v>
      </c>
      <c r="B103" s="11" t="s">
        <v>132</v>
      </c>
      <c r="C103" s="11" t="s">
        <v>232</v>
      </c>
      <c r="D103" s="12" t="s">
        <v>287</v>
      </c>
      <c r="E103" s="11" t="s">
        <v>137</v>
      </c>
      <c r="F103" s="11">
        <v>2011</v>
      </c>
      <c r="G103" s="11">
        <v>-27.81</v>
      </c>
      <c r="H103" s="11">
        <v>5.24</v>
      </c>
      <c r="I103" s="11">
        <v>8.4</v>
      </c>
      <c r="J103" s="10" t="s">
        <v>68</v>
      </c>
      <c r="K103" s="10" t="s">
        <v>68</v>
      </c>
      <c r="L103" s="11" t="s">
        <v>84</v>
      </c>
      <c r="M103" s="11" t="s">
        <v>229</v>
      </c>
      <c r="N103" s="2" t="s">
        <v>185</v>
      </c>
    </row>
    <row r="104" spans="1:14" ht="13" x14ac:dyDescent="0.3">
      <c r="A104" s="11" t="s">
        <v>77</v>
      </c>
      <c r="B104" s="11" t="s">
        <v>132</v>
      </c>
      <c r="C104" s="11" t="s">
        <v>233</v>
      </c>
      <c r="D104" s="12" t="s">
        <v>287</v>
      </c>
      <c r="E104" s="11" t="s">
        <v>137</v>
      </c>
      <c r="F104" s="11">
        <v>2011</v>
      </c>
      <c r="G104" s="11">
        <v>-27.79</v>
      </c>
      <c r="H104" s="11">
        <v>2.62</v>
      </c>
      <c r="I104" s="11">
        <v>7.7</v>
      </c>
      <c r="J104" s="10" t="s">
        <v>68</v>
      </c>
      <c r="K104" s="10" t="s">
        <v>68</v>
      </c>
      <c r="L104" s="11" t="s">
        <v>84</v>
      </c>
      <c r="M104" s="11" t="s">
        <v>229</v>
      </c>
      <c r="N104" s="2" t="s">
        <v>185</v>
      </c>
    </row>
    <row r="105" spans="1:14" ht="13" x14ac:dyDescent="0.3">
      <c r="A105" s="11" t="s">
        <v>77</v>
      </c>
      <c r="B105" s="11" t="s">
        <v>132</v>
      </c>
      <c r="C105" s="11" t="s">
        <v>234</v>
      </c>
      <c r="D105" s="12" t="s">
        <v>287</v>
      </c>
      <c r="E105" s="11" t="s">
        <v>137</v>
      </c>
      <c r="F105" s="11">
        <v>2011</v>
      </c>
      <c r="G105" s="11">
        <v>-28.15</v>
      </c>
      <c r="H105" s="11">
        <v>5.87</v>
      </c>
      <c r="I105" s="11">
        <v>8.5</v>
      </c>
      <c r="J105" s="10" t="s">
        <v>68</v>
      </c>
      <c r="K105" s="10" t="s">
        <v>68</v>
      </c>
      <c r="L105" s="11" t="s">
        <v>84</v>
      </c>
      <c r="M105" s="11" t="s">
        <v>229</v>
      </c>
      <c r="N105" s="2" t="s">
        <v>185</v>
      </c>
    </row>
    <row r="106" spans="1:14" ht="13" x14ac:dyDescent="0.3">
      <c r="A106" s="11" t="s">
        <v>77</v>
      </c>
      <c r="B106" s="11" t="s">
        <v>132</v>
      </c>
      <c r="C106" s="11" t="s">
        <v>235</v>
      </c>
      <c r="D106" s="12" t="s">
        <v>287</v>
      </c>
      <c r="E106" s="11" t="s">
        <v>137</v>
      </c>
      <c r="F106" s="11">
        <v>2012</v>
      </c>
      <c r="G106" s="11">
        <v>-27.44</v>
      </c>
      <c r="H106" s="11">
        <v>7.96</v>
      </c>
      <c r="I106" s="11">
        <v>5.7</v>
      </c>
      <c r="J106" s="10" t="s">
        <v>68</v>
      </c>
      <c r="K106" s="10" t="s">
        <v>68</v>
      </c>
      <c r="L106" s="11" t="s">
        <v>93</v>
      </c>
      <c r="M106" s="11" t="s">
        <v>229</v>
      </c>
      <c r="N106" s="2" t="s">
        <v>185</v>
      </c>
    </row>
    <row r="107" spans="1:14" ht="13" x14ac:dyDescent="0.3">
      <c r="A107" s="11" t="s">
        <v>77</v>
      </c>
      <c r="B107" s="11" t="s">
        <v>132</v>
      </c>
      <c r="C107" s="11" t="s">
        <v>236</v>
      </c>
      <c r="D107" s="12" t="s">
        <v>287</v>
      </c>
      <c r="E107" s="11" t="s">
        <v>137</v>
      </c>
      <c r="F107" s="11">
        <v>2012</v>
      </c>
      <c r="G107" s="11">
        <v>-27.65</v>
      </c>
      <c r="H107" s="11">
        <v>5.79</v>
      </c>
      <c r="I107" s="11">
        <v>8.6</v>
      </c>
      <c r="J107" s="10" t="s">
        <v>68</v>
      </c>
      <c r="K107" s="10" t="s">
        <v>68</v>
      </c>
      <c r="L107" s="11" t="s">
        <v>93</v>
      </c>
      <c r="M107" s="11" t="s">
        <v>229</v>
      </c>
      <c r="N107" s="2" t="s">
        <v>185</v>
      </c>
    </row>
    <row r="108" spans="1:14" ht="13" x14ac:dyDescent="0.3">
      <c r="A108" s="11" t="s">
        <v>77</v>
      </c>
      <c r="B108" s="11" t="s">
        <v>132</v>
      </c>
      <c r="C108" s="11" t="s">
        <v>237</v>
      </c>
      <c r="D108" s="12" t="s">
        <v>287</v>
      </c>
      <c r="E108" s="11" t="s">
        <v>137</v>
      </c>
      <c r="F108" s="11">
        <v>2012</v>
      </c>
      <c r="G108" s="11">
        <v>-24.55</v>
      </c>
      <c r="H108" s="11">
        <v>4.3099999999999996</v>
      </c>
      <c r="I108" s="11">
        <v>7</v>
      </c>
      <c r="J108" s="10" t="s">
        <v>68</v>
      </c>
      <c r="K108" s="10" t="s">
        <v>68</v>
      </c>
      <c r="L108" s="11" t="s">
        <v>93</v>
      </c>
      <c r="M108" s="11" t="s">
        <v>229</v>
      </c>
      <c r="N108" s="2" t="s">
        <v>185</v>
      </c>
    </row>
    <row r="109" spans="1:14" ht="13" x14ac:dyDescent="0.3">
      <c r="A109" s="11" t="s">
        <v>77</v>
      </c>
      <c r="B109" s="11" t="s">
        <v>132</v>
      </c>
      <c r="C109" s="11" t="s">
        <v>238</v>
      </c>
      <c r="D109" s="12" t="s">
        <v>287</v>
      </c>
      <c r="E109" s="11" t="s">
        <v>137</v>
      </c>
      <c r="F109" s="11">
        <v>2012</v>
      </c>
      <c r="G109" s="11">
        <v>-28.29</v>
      </c>
      <c r="H109" s="11">
        <v>5.98</v>
      </c>
      <c r="I109" s="11">
        <v>6.7</v>
      </c>
      <c r="J109" s="10" t="s">
        <v>68</v>
      </c>
      <c r="K109" s="10" t="s">
        <v>68</v>
      </c>
      <c r="L109" s="11" t="s">
        <v>93</v>
      </c>
      <c r="M109" s="11" t="s">
        <v>229</v>
      </c>
      <c r="N109" s="2" t="s">
        <v>185</v>
      </c>
    </row>
    <row r="110" spans="1:14" ht="13" x14ac:dyDescent="0.3">
      <c r="A110" s="11" t="s">
        <v>77</v>
      </c>
      <c r="B110" s="11" t="s">
        <v>132</v>
      </c>
      <c r="C110" s="11" t="s">
        <v>239</v>
      </c>
      <c r="D110" s="12" t="s">
        <v>287</v>
      </c>
      <c r="E110" s="11" t="s">
        <v>137</v>
      </c>
      <c r="F110" s="11">
        <v>2012</v>
      </c>
      <c r="G110" s="11">
        <v>-28.02</v>
      </c>
      <c r="H110" s="11">
        <v>6.86</v>
      </c>
      <c r="I110" s="11">
        <v>7.8</v>
      </c>
      <c r="J110" s="10" t="s">
        <v>68</v>
      </c>
      <c r="K110" s="10" t="s">
        <v>68</v>
      </c>
      <c r="L110" s="11" t="s">
        <v>93</v>
      </c>
      <c r="M110" s="11" t="s">
        <v>229</v>
      </c>
      <c r="N110" s="2" t="s">
        <v>185</v>
      </c>
    </row>
    <row r="111" spans="1:14" ht="13" x14ac:dyDescent="0.3">
      <c r="A111" s="11" t="s">
        <v>77</v>
      </c>
      <c r="B111" s="11" t="s">
        <v>132</v>
      </c>
      <c r="C111" s="11" t="s">
        <v>240</v>
      </c>
      <c r="D111" s="12" t="s">
        <v>287</v>
      </c>
      <c r="E111" s="11" t="s">
        <v>137</v>
      </c>
      <c r="F111" s="11">
        <v>2012</v>
      </c>
      <c r="G111" s="11">
        <v>-27.52</v>
      </c>
      <c r="H111" s="11">
        <v>5.84</v>
      </c>
      <c r="I111" s="11">
        <v>7</v>
      </c>
      <c r="J111" s="10" t="s">
        <v>68</v>
      </c>
      <c r="K111" s="10" t="s">
        <v>68</v>
      </c>
      <c r="L111" s="11" t="s">
        <v>93</v>
      </c>
      <c r="M111" s="11" t="s">
        <v>229</v>
      </c>
      <c r="N111" s="2" t="s">
        <v>185</v>
      </c>
    </row>
    <row r="112" spans="1:14" ht="13" x14ac:dyDescent="0.3">
      <c r="A112" s="11" t="s">
        <v>77</v>
      </c>
      <c r="B112" s="11" t="s">
        <v>132</v>
      </c>
      <c r="C112" s="11" t="s">
        <v>241</v>
      </c>
      <c r="D112" s="12" t="s">
        <v>287</v>
      </c>
      <c r="E112" s="11" t="s">
        <v>137</v>
      </c>
      <c r="F112" s="11">
        <v>2012</v>
      </c>
      <c r="G112" s="11">
        <v>-26.79</v>
      </c>
      <c r="H112" s="11">
        <v>6.21</v>
      </c>
      <c r="I112" s="11">
        <v>7</v>
      </c>
      <c r="J112" s="10" t="s">
        <v>68</v>
      </c>
      <c r="K112" s="10" t="s">
        <v>68</v>
      </c>
      <c r="L112" s="11" t="s">
        <v>93</v>
      </c>
      <c r="M112" s="11" t="s">
        <v>229</v>
      </c>
      <c r="N112" s="2" t="s">
        <v>185</v>
      </c>
    </row>
    <row r="113" spans="1:14" ht="13" x14ac:dyDescent="0.3">
      <c r="A113" s="11" t="s">
        <v>77</v>
      </c>
      <c r="B113" s="11" t="s">
        <v>132</v>
      </c>
      <c r="C113" s="11" t="s">
        <v>242</v>
      </c>
      <c r="D113" s="12" t="s">
        <v>287</v>
      </c>
      <c r="E113" s="11" t="s">
        <v>137</v>
      </c>
      <c r="F113" s="11">
        <v>2011</v>
      </c>
      <c r="G113" s="11">
        <v>-26.72</v>
      </c>
      <c r="H113" s="11">
        <v>6.06</v>
      </c>
      <c r="I113" s="11">
        <v>6.6</v>
      </c>
      <c r="J113" s="10" t="s">
        <v>68</v>
      </c>
      <c r="K113" s="10" t="s">
        <v>68</v>
      </c>
      <c r="L113" s="11" t="s">
        <v>98</v>
      </c>
      <c r="M113" s="11" t="s">
        <v>229</v>
      </c>
      <c r="N113" s="2" t="s">
        <v>185</v>
      </c>
    </row>
    <row r="114" spans="1:14" ht="13" x14ac:dyDescent="0.3">
      <c r="A114" s="11" t="s">
        <v>77</v>
      </c>
      <c r="B114" s="11" t="s">
        <v>132</v>
      </c>
      <c r="C114" s="11" t="s">
        <v>243</v>
      </c>
      <c r="D114" s="12" t="s">
        <v>287</v>
      </c>
      <c r="E114" s="11" t="s">
        <v>137</v>
      </c>
      <c r="F114" s="11">
        <v>2011</v>
      </c>
      <c r="G114" s="11">
        <v>-27.45</v>
      </c>
      <c r="H114" s="11">
        <v>4.87</v>
      </c>
      <c r="I114" s="11">
        <v>6.6</v>
      </c>
      <c r="J114" s="10" t="s">
        <v>68</v>
      </c>
      <c r="K114" s="10" t="s">
        <v>68</v>
      </c>
      <c r="L114" s="11" t="s">
        <v>98</v>
      </c>
      <c r="M114" s="11" t="s">
        <v>229</v>
      </c>
      <c r="N114" s="2" t="s">
        <v>185</v>
      </c>
    </row>
    <row r="115" spans="1:14" ht="13" x14ac:dyDescent="0.3">
      <c r="A115" s="11" t="s">
        <v>77</v>
      </c>
      <c r="B115" s="11" t="s">
        <v>132</v>
      </c>
      <c r="C115" s="11" t="s">
        <v>244</v>
      </c>
      <c r="D115" s="12" t="s">
        <v>287</v>
      </c>
      <c r="E115" s="11" t="s">
        <v>137</v>
      </c>
      <c r="F115" s="11">
        <v>2011</v>
      </c>
      <c r="G115" s="11">
        <v>-25.16</v>
      </c>
      <c r="H115" s="11">
        <v>6.65</v>
      </c>
      <c r="I115" s="11">
        <v>7</v>
      </c>
      <c r="J115" s="10" t="s">
        <v>68</v>
      </c>
      <c r="K115" s="10" t="s">
        <v>68</v>
      </c>
      <c r="L115" s="11" t="s">
        <v>98</v>
      </c>
      <c r="M115" s="11" t="s">
        <v>229</v>
      </c>
      <c r="N115" s="2" t="s">
        <v>185</v>
      </c>
    </row>
    <row r="116" spans="1:14" ht="13" x14ac:dyDescent="0.3">
      <c r="A116" s="11" t="s">
        <v>77</v>
      </c>
      <c r="B116" s="11" t="s">
        <v>132</v>
      </c>
      <c r="C116" s="11" t="s">
        <v>245</v>
      </c>
      <c r="D116" s="12" t="s">
        <v>287</v>
      </c>
      <c r="E116" s="11" t="s">
        <v>137</v>
      </c>
      <c r="F116" s="11">
        <v>2011</v>
      </c>
      <c r="G116" s="11">
        <v>-27.92</v>
      </c>
      <c r="H116" s="11">
        <v>6.85</v>
      </c>
      <c r="I116" s="11">
        <v>6</v>
      </c>
      <c r="J116" s="10" t="s">
        <v>68</v>
      </c>
      <c r="K116" s="10" t="s">
        <v>68</v>
      </c>
      <c r="L116" s="11" t="s">
        <v>98</v>
      </c>
      <c r="M116" s="11" t="s">
        <v>229</v>
      </c>
      <c r="N116" s="2" t="s">
        <v>185</v>
      </c>
    </row>
    <row r="117" spans="1:14" ht="13" x14ac:dyDescent="0.3">
      <c r="A117" s="11" t="s">
        <v>77</v>
      </c>
      <c r="B117" s="11" t="s">
        <v>132</v>
      </c>
      <c r="C117" s="11" t="s">
        <v>246</v>
      </c>
      <c r="D117" s="12" t="s">
        <v>287</v>
      </c>
      <c r="E117" s="11" t="s">
        <v>137</v>
      </c>
      <c r="F117" s="11">
        <v>2011</v>
      </c>
      <c r="G117" s="23">
        <v>-27.634632648997059</v>
      </c>
      <c r="H117" s="23">
        <v>8.6875326122255334</v>
      </c>
      <c r="I117" s="13">
        <v>6.0100093922840871</v>
      </c>
      <c r="J117" s="10" t="s">
        <v>68</v>
      </c>
      <c r="K117" s="10" t="s">
        <v>68</v>
      </c>
      <c r="L117" s="11" t="s">
        <v>78</v>
      </c>
      <c r="M117" s="24" t="s">
        <v>206</v>
      </c>
      <c r="N117" s="2" t="s">
        <v>185</v>
      </c>
    </row>
    <row r="118" spans="1:14" ht="13" x14ac:dyDescent="0.3">
      <c r="A118" s="11" t="s">
        <v>77</v>
      </c>
      <c r="B118" s="11" t="s">
        <v>132</v>
      </c>
      <c r="C118" s="11" t="s">
        <v>247</v>
      </c>
      <c r="D118" s="12" t="s">
        <v>287</v>
      </c>
      <c r="E118" s="11" t="s">
        <v>137</v>
      </c>
      <c r="F118" s="11">
        <v>2011</v>
      </c>
      <c r="G118" s="23">
        <v>-27.967612401792838</v>
      </c>
      <c r="H118" s="23">
        <v>7.3782435030503875</v>
      </c>
      <c r="I118" s="13">
        <v>6.3086345305229177</v>
      </c>
      <c r="J118" s="10" t="s">
        <v>68</v>
      </c>
      <c r="K118" s="10" t="s">
        <v>68</v>
      </c>
      <c r="L118" s="11" t="s">
        <v>78</v>
      </c>
      <c r="M118" s="24" t="s">
        <v>206</v>
      </c>
      <c r="N118" s="2" t="s">
        <v>185</v>
      </c>
    </row>
    <row r="119" spans="1:14" ht="13" x14ac:dyDescent="0.3">
      <c r="A119" s="11" t="s">
        <v>77</v>
      </c>
      <c r="B119" s="11" t="s">
        <v>132</v>
      </c>
      <c r="C119" s="11" t="s">
        <v>248</v>
      </c>
      <c r="D119" s="12" t="s">
        <v>287</v>
      </c>
      <c r="E119" s="11" t="s">
        <v>137</v>
      </c>
      <c r="F119" s="11">
        <v>2011</v>
      </c>
      <c r="G119" s="23">
        <v>-27.479833264474074</v>
      </c>
      <c r="H119" s="23">
        <v>5.7811482466922444</v>
      </c>
      <c r="I119" s="13">
        <v>4.8856678451945923</v>
      </c>
      <c r="J119" s="10" t="s">
        <v>68</v>
      </c>
      <c r="K119" s="10" t="s">
        <v>68</v>
      </c>
      <c r="L119" s="11" t="s">
        <v>78</v>
      </c>
      <c r="M119" s="24" t="s">
        <v>206</v>
      </c>
      <c r="N119" s="2" t="s">
        <v>185</v>
      </c>
    </row>
    <row r="120" spans="1:14" ht="13" x14ac:dyDescent="0.3">
      <c r="A120" s="11" t="s">
        <v>77</v>
      </c>
      <c r="B120" s="11" t="s">
        <v>132</v>
      </c>
      <c r="C120" s="11" t="s">
        <v>249</v>
      </c>
      <c r="D120" s="12" t="s">
        <v>287</v>
      </c>
      <c r="E120" s="11" t="s">
        <v>137</v>
      </c>
      <c r="F120" s="11">
        <v>2011</v>
      </c>
      <c r="G120" s="23">
        <v>-24.830611826518975</v>
      </c>
      <c r="H120" s="23">
        <v>4.1525064530485984</v>
      </c>
      <c r="I120" s="13">
        <v>6.301004028828924</v>
      </c>
      <c r="J120" s="10" t="s">
        <v>68</v>
      </c>
      <c r="K120" s="10" t="s">
        <v>68</v>
      </c>
      <c r="L120" s="11" t="s">
        <v>78</v>
      </c>
      <c r="M120" s="24" t="s">
        <v>206</v>
      </c>
      <c r="N120" s="2" t="s">
        <v>185</v>
      </c>
    </row>
    <row r="121" spans="1:14" ht="13" x14ac:dyDescent="0.3">
      <c r="A121" s="11" t="s">
        <v>77</v>
      </c>
      <c r="B121" s="11" t="s">
        <v>132</v>
      </c>
      <c r="C121" s="11" t="s">
        <v>250</v>
      </c>
      <c r="D121" s="12" t="s">
        <v>287</v>
      </c>
      <c r="E121" s="11" t="s">
        <v>137</v>
      </c>
      <c r="F121" s="11">
        <v>2011</v>
      </c>
      <c r="G121" s="23">
        <v>-27.452077245776724</v>
      </c>
      <c r="H121" s="23">
        <v>6.7952234078104947</v>
      </c>
      <c r="I121" s="13">
        <v>5.3184157284037221</v>
      </c>
      <c r="J121" s="10" t="s">
        <v>68</v>
      </c>
      <c r="K121" s="10" t="s">
        <v>68</v>
      </c>
      <c r="L121" s="11" t="s">
        <v>78</v>
      </c>
      <c r="M121" s="24" t="s">
        <v>206</v>
      </c>
      <c r="N121" s="2" t="s">
        <v>185</v>
      </c>
    </row>
    <row r="122" spans="1:14" ht="13" x14ac:dyDescent="0.3">
      <c r="A122" s="10" t="s">
        <v>119</v>
      </c>
      <c r="B122" s="11" t="s">
        <v>132</v>
      </c>
      <c r="C122" s="10" t="s">
        <v>251</v>
      </c>
      <c r="D122" s="25" t="s">
        <v>287</v>
      </c>
      <c r="E122" s="11" t="s">
        <v>137</v>
      </c>
      <c r="F122" s="11">
        <v>2012</v>
      </c>
      <c r="G122" s="10">
        <v>-28.73</v>
      </c>
      <c r="H122" s="10">
        <v>8.52</v>
      </c>
      <c r="I122" s="10">
        <v>8.1</v>
      </c>
      <c r="J122" s="10" t="s">
        <v>68</v>
      </c>
      <c r="K122" s="10" t="s">
        <v>68</v>
      </c>
      <c r="L122" s="10" t="s">
        <v>107</v>
      </c>
      <c r="M122" s="24" t="s">
        <v>196</v>
      </c>
      <c r="N122" s="2" t="s">
        <v>185</v>
      </c>
    </row>
    <row r="123" spans="1:14" ht="13" x14ac:dyDescent="0.3">
      <c r="A123" s="10" t="s">
        <v>119</v>
      </c>
      <c r="B123" s="11" t="s">
        <v>132</v>
      </c>
      <c r="C123" s="10" t="s">
        <v>252</v>
      </c>
      <c r="D123" s="25" t="s">
        <v>287</v>
      </c>
      <c r="E123" s="11" t="s">
        <v>137</v>
      </c>
      <c r="F123" s="11">
        <v>2012</v>
      </c>
      <c r="G123" s="23">
        <v>-29.115371514473281</v>
      </c>
      <c r="H123" s="23">
        <v>8.7166175566299273</v>
      </c>
      <c r="I123" s="13">
        <v>6.0536923901898163</v>
      </c>
      <c r="J123" s="10" t="s">
        <v>68</v>
      </c>
      <c r="K123" s="10" t="s">
        <v>68</v>
      </c>
      <c r="L123" s="10" t="s">
        <v>129</v>
      </c>
      <c r="M123" s="24" t="s">
        <v>206</v>
      </c>
      <c r="N123" s="2" t="s">
        <v>185</v>
      </c>
    </row>
    <row r="124" spans="1:14" ht="13" x14ac:dyDescent="0.3">
      <c r="A124" s="10" t="s">
        <v>119</v>
      </c>
      <c r="B124" s="11" t="s">
        <v>132</v>
      </c>
      <c r="C124" s="10" t="s">
        <v>253</v>
      </c>
      <c r="D124" s="25" t="s">
        <v>287</v>
      </c>
      <c r="E124" s="11" t="s">
        <v>137</v>
      </c>
      <c r="F124" s="11">
        <v>2012</v>
      </c>
      <c r="G124" s="23">
        <v>-29.854006462113091</v>
      </c>
      <c r="H124" s="23">
        <v>10.3160225374503</v>
      </c>
      <c r="I124" s="13">
        <v>7.4765748003858006</v>
      </c>
      <c r="J124" s="10" t="s">
        <v>68</v>
      </c>
      <c r="K124" s="10" t="s">
        <v>68</v>
      </c>
      <c r="L124" s="10" t="s">
        <v>129</v>
      </c>
      <c r="M124" s="24" t="s">
        <v>206</v>
      </c>
      <c r="N124" s="2" t="s">
        <v>185</v>
      </c>
    </row>
    <row r="125" spans="1:14" ht="13" x14ac:dyDescent="0.3">
      <c r="A125" s="10" t="s">
        <v>119</v>
      </c>
      <c r="B125" s="11" t="s">
        <v>132</v>
      </c>
      <c r="C125" s="10" t="s">
        <v>254</v>
      </c>
      <c r="D125" s="25" t="s">
        <v>287</v>
      </c>
      <c r="E125" s="11" t="s">
        <v>137</v>
      </c>
      <c r="F125" s="11">
        <v>2012</v>
      </c>
      <c r="G125" s="23">
        <v>-28.528001321179445</v>
      </c>
      <c r="H125" s="23">
        <v>5.5900864098275242</v>
      </c>
      <c r="I125" s="13">
        <v>7.8398732611816193</v>
      </c>
      <c r="J125" s="10" t="s">
        <v>68</v>
      </c>
      <c r="K125" s="10" t="s">
        <v>68</v>
      </c>
      <c r="L125" s="10" t="s">
        <v>129</v>
      </c>
      <c r="M125" s="24" t="s">
        <v>206</v>
      </c>
      <c r="N125" s="2" t="s">
        <v>185</v>
      </c>
    </row>
    <row r="126" spans="1:14" ht="13" x14ac:dyDescent="0.3">
      <c r="A126" s="10" t="s">
        <v>119</v>
      </c>
      <c r="B126" s="11" t="s">
        <v>132</v>
      </c>
      <c r="C126" s="10" t="s">
        <v>255</v>
      </c>
      <c r="D126" s="25" t="s">
        <v>287</v>
      </c>
      <c r="E126" s="11" t="s">
        <v>137</v>
      </c>
      <c r="F126" s="11">
        <v>2012</v>
      </c>
      <c r="G126" s="23">
        <v>-25.226867307332078</v>
      </c>
      <c r="H126" s="23">
        <v>5.0861491706368351</v>
      </c>
      <c r="I126" s="13">
        <v>4.4952252414188543</v>
      </c>
      <c r="J126" s="10" t="s">
        <v>68</v>
      </c>
      <c r="K126" s="10" t="s">
        <v>68</v>
      </c>
      <c r="L126" s="10" t="s">
        <v>111</v>
      </c>
      <c r="M126" s="24" t="s">
        <v>194</v>
      </c>
      <c r="N126" s="2" t="s">
        <v>185</v>
      </c>
    </row>
    <row r="127" spans="1:14" ht="13" x14ac:dyDescent="0.3">
      <c r="A127" s="10" t="s">
        <v>119</v>
      </c>
      <c r="B127" s="11" t="s">
        <v>132</v>
      </c>
      <c r="C127" s="10" t="s">
        <v>256</v>
      </c>
      <c r="D127" s="25" t="s">
        <v>287</v>
      </c>
      <c r="E127" s="11" t="s">
        <v>137</v>
      </c>
      <c r="F127" s="11">
        <v>2012</v>
      </c>
      <c r="G127" s="23">
        <v>-27.923868568882746</v>
      </c>
      <c r="H127" s="23">
        <v>5.5592314563930536</v>
      </c>
      <c r="I127" s="13">
        <v>10.361902354979582</v>
      </c>
      <c r="J127" s="10" t="s">
        <v>68</v>
      </c>
      <c r="K127" s="10" t="s">
        <v>68</v>
      </c>
      <c r="L127" s="10" t="s">
        <v>111</v>
      </c>
      <c r="M127" s="24" t="s">
        <v>194</v>
      </c>
      <c r="N127" s="2" t="s">
        <v>185</v>
      </c>
    </row>
    <row r="128" spans="1:14" ht="13" x14ac:dyDescent="0.3">
      <c r="A128" s="10" t="s">
        <v>119</v>
      </c>
      <c r="B128" s="11" t="s">
        <v>132</v>
      </c>
      <c r="C128" s="10" t="s">
        <v>257</v>
      </c>
      <c r="D128" s="25" t="s">
        <v>287</v>
      </c>
      <c r="E128" s="11" t="s">
        <v>137</v>
      </c>
      <c r="F128" s="11">
        <v>2012</v>
      </c>
      <c r="G128" s="23">
        <v>-28.057274058761095</v>
      </c>
      <c r="H128" s="23">
        <v>5.3618646181155833</v>
      </c>
      <c r="I128" s="13">
        <v>7.6195594746756736</v>
      </c>
      <c r="J128" s="10" t="s">
        <v>68</v>
      </c>
      <c r="K128" s="10" t="s">
        <v>68</v>
      </c>
      <c r="L128" s="10" t="s">
        <v>111</v>
      </c>
      <c r="M128" s="24" t="s">
        <v>194</v>
      </c>
      <c r="N128" s="2" t="s">
        <v>185</v>
      </c>
    </row>
    <row r="129" spans="1:14" ht="13" x14ac:dyDescent="0.3">
      <c r="A129" s="10" t="s">
        <v>119</v>
      </c>
      <c r="B129" s="11" t="s">
        <v>132</v>
      </c>
      <c r="C129" s="10" t="s">
        <v>258</v>
      </c>
      <c r="D129" s="25" t="s">
        <v>287</v>
      </c>
      <c r="E129" s="11" t="s">
        <v>137</v>
      </c>
      <c r="F129" s="11">
        <v>2011</v>
      </c>
      <c r="G129" s="10">
        <v>-27.95</v>
      </c>
      <c r="H129" s="10">
        <v>7.28</v>
      </c>
      <c r="I129" s="10">
        <v>5.8</v>
      </c>
      <c r="J129" s="10" t="s">
        <v>68</v>
      </c>
      <c r="K129" s="10" t="s">
        <v>68</v>
      </c>
      <c r="L129" s="10" t="s">
        <v>84</v>
      </c>
      <c r="M129" s="24" t="s">
        <v>229</v>
      </c>
      <c r="N129" s="2" t="s">
        <v>185</v>
      </c>
    </row>
    <row r="130" spans="1:14" ht="13" x14ac:dyDescent="0.3">
      <c r="A130" s="10" t="s">
        <v>119</v>
      </c>
      <c r="B130" s="11" t="s">
        <v>132</v>
      </c>
      <c r="C130" s="10" t="s">
        <v>259</v>
      </c>
      <c r="D130" s="25" t="s">
        <v>287</v>
      </c>
      <c r="E130" s="11" t="s">
        <v>137</v>
      </c>
      <c r="F130" s="11">
        <v>2011</v>
      </c>
      <c r="G130" s="10">
        <v>-27.72</v>
      </c>
      <c r="H130" s="10">
        <v>11.27</v>
      </c>
      <c r="I130" s="10">
        <v>6.1</v>
      </c>
      <c r="J130" s="10" t="s">
        <v>68</v>
      </c>
      <c r="K130" s="10" t="s">
        <v>68</v>
      </c>
      <c r="L130" s="10" t="s">
        <v>98</v>
      </c>
      <c r="M130" s="24" t="s">
        <v>229</v>
      </c>
      <c r="N130" s="2" t="s">
        <v>185</v>
      </c>
    </row>
    <row r="131" spans="1:14" ht="13" x14ac:dyDescent="0.3">
      <c r="A131" s="11" t="s">
        <v>77</v>
      </c>
      <c r="B131" s="11" t="s">
        <v>132</v>
      </c>
      <c r="C131" s="11" t="s">
        <v>260</v>
      </c>
      <c r="D131" s="12" t="s">
        <v>288</v>
      </c>
      <c r="E131" s="11" t="s">
        <v>137</v>
      </c>
      <c r="F131" s="11">
        <v>2012</v>
      </c>
      <c r="G131" s="11">
        <v>-25.79</v>
      </c>
      <c r="H131" s="11">
        <v>7.83</v>
      </c>
      <c r="I131" s="11">
        <v>20.5</v>
      </c>
      <c r="J131" s="10" t="s">
        <v>68</v>
      </c>
      <c r="K131" s="10" t="s">
        <v>68</v>
      </c>
      <c r="L131" s="11" t="s">
        <v>107</v>
      </c>
      <c r="M131" s="11" t="s">
        <v>196</v>
      </c>
      <c r="N131" s="2" t="s">
        <v>185</v>
      </c>
    </row>
    <row r="132" spans="1:14" ht="13" x14ac:dyDescent="0.3">
      <c r="A132" s="11" t="s">
        <v>77</v>
      </c>
      <c r="B132" s="11" t="s">
        <v>132</v>
      </c>
      <c r="C132" s="11" t="s">
        <v>261</v>
      </c>
      <c r="D132" s="12" t="s">
        <v>288</v>
      </c>
      <c r="E132" s="11" t="s">
        <v>137</v>
      </c>
      <c r="F132" s="11">
        <v>2012</v>
      </c>
      <c r="G132" s="11">
        <v>-25.71</v>
      </c>
      <c r="H132" s="11">
        <v>8.4700000000000006</v>
      </c>
      <c r="I132" s="11">
        <v>18.100000000000001</v>
      </c>
      <c r="J132" s="10" t="s">
        <v>68</v>
      </c>
      <c r="K132" s="10" t="s">
        <v>68</v>
      </c>
      <c r="L132" s="11" t="s">
        <v>107</v>
      </c>
      <c r="M132" s="11" t="s">
        <v>196</v>
      </c>
      <c r="N132" s="2" t="s">
        <v>185</v>
      </c>
    </row>
    <row r="133" spans="1:14" ht="13" x14ac:dyDescent="0.3">
      <c r="A133" s="11" t="s">
        <v>77</v>
      </c>
      <c r="B133" s="11" t="s">
        <v>132</v>
      </c>
      <c r="C133" s="11" t="s">
        <v>262</v>
      </c>
      <c r="D133" s="12" t="s">
        <v>288</v>
      </c>
      <c r="E133" s="11" t="s">
        <v>137</v>
      </c>
      <c r="F133" s="11">
        <v>2012</v>
      </c>
      <c r="G133" s="11">
        <v>-25.18</v>
      </c>
      <c r="H133" s="11">
        <v>10.1</v>
      </c>
      <c r="I133" s="11">
        <v>15.5</v>
      </c>
      <c r="J133" s="10" t="s">
        <v>68</v>
      </c>
      <c r="K133" s="10" t="s">
        <v>68</v>
      </c>
      <c r="L133" s="11" t="s">
        <v>107</v>
      </c>
      <c r="M133" s="11" t="s">
        <v>196</v>
      </c>
      <c r="N133" s="2" t="s">
        <v>185</v>
      </c>
    </row>
    <row r="134" spans="1:14" ht="13" x14ac:dyDescent="0.3">
      <c r="A134" s="11" t="s">
        <v>77</v>
      </c>
      <c r="B134" s="11" t="s">
        <v>132</v>
      </c>
      <c r="C134" s="11" t="s">
        <v>263</v>
      </c>
      <c r="D134" s="12" t="s">
        <v>288</v>
      </c>
      <c r="E134" s="11" t="s">
        <v>137</v>
      </c>
      <c r="F134" s="11">
        <v>2012</v>
      </c>
      <c r="G134" s="11">
        <v>-25.73</v>
      </c>
      <c r="H134" s="11">
        <v>9.7200000000000006</v>
      </c>
      <c r="I134" s="11">
        <v>18.899999999999999</v>
      </c>
      <c r="J134" s="10" t="s">
        <v>68</v>
      </c>
      <c r="K134" s="10" t="s">
        <v>68</v>
      </c>
      <c r="L134" s="11" t="s">
        <v>107</v>
      </c>
      <c r="M134" s="11" t="s">
        <v>196</v>
      </c>
      <c r="N134" s="2" t="s">
        <v>185</v>
      </c>
    </row>
    <row r="135" spans="1:14" ht="13" x14ac:dyDescent="0.3">
      <c r="A135" s="11" t="s">
        <v>77</v>
      </c>
      <c r="B135" s="11" t="s">
        <v>132</v>
      </c>
      <c r="C135" s="11" t="s">
        <v>264</v>
      </c>
      <c r="D135" s="12" t="s">
        <v>288</v>
      </c>
      <c r="E135" s="11" t="s">
        <v>137</v>
      </c>
      <c r="F135" s="11">
        <v>2012</v>
      </c>
      <c r="G135" s="11">
        <v>-26.17</v>
      </c>
      <c r="H135" s="11">
        <v>8.07</v>
      </c>
      <c r="I135" s="11">
        <v>19.899999999999999</v>
      </c>
      <c r="J135" s="10" t="s">
        <v>68</v>
      </c>
      <c r="K135" s="10" t="s">
        <v>68</v>
      </c>
      <c r="L135" s="11" t="s">
        <v>107</v>
      </c>
      <c r="M135" s="11" t="s">
        <v>196</v>
      </c>
      <c r="N135" s="2" t="s">
        <v>185</v>
      </c>
    </row>
    <row r="136" spans="1:14" ht="13" x14ac:dyDescent="0.3">
      <c r="A136" s="11" t="s">
        <v>77</v>
      </c>
      <c r="B136" s="11" t="s">
        <v>132</v>
      </c>
      <c r="C136" s="11" t="s">
        <v>265</v>
      </c>
      <c r="D136" s="12" t="s">
        <v>288</v>
      </c>
      <c r="E136" s="11" t="s">
        <v>137</v>
      </c>
      <c r="F136" s="11">
        <v>2012</v>
      </c>
      <c r="G136" s="11">
        <v>-26.88</v>
      </c>
      <c r="H136" s="11">
        <v>6.7</v>
      </c>
      <c r="I136" s="11">
        <v>7</v>
      </c>
      <c r="J136" s="10" t="s">
        <v>68</v>
      </c>
      <c r="K136" s="10" t="s">
        <v>68</v>
      </c>
      <c r="L136" s="11" t="s">
        <v>107</v>
      </c>
      <c r="M136" s="11" t="s">
        <v>196</v>
      </c>
      <c r="N136" s="2" t="s">
        <v>185</v>
      </c>
    </row>
    <row r="137" spans="1:14" ht="13" x14ac:dyDescent="0.3">
      <c r="A137" s="11" t="s">
        <v>77</v>
      </c>
      <c r="B137" s="11" t="s">
        <v>132</v>
      </c>
      <c r="C137" s="11" t="s">
        <v>266</v>
      </c>
      <c r="D137" s="12" t="s">
        <v>288</v>
      </c>
      <c r="E137" s="11" t="s">
        <v>137</v>
      </c>
      <c r="F137" s="11">
        <v>2012</v>
      </c>
      <c r="G137" s="11">
        <v>-26.58</v>
      </c>
      <c r="H137" s="11">
        <v>8.17</v>
      </c>
      <c r="I137" s="11">
        <v>18.899999999999999</v>
      </c>
      <c r="J137" s="10" t="s">
        <v>68</v>
      </c>
      <c r="K137" s="10" t="s">
        <v>68</v>
      </c>
      <c r="L137" s="11" t="s">
        <v>129</v>
      </c>
      <c r="M137" s="11" t="s">
        <v>206</v>
      </c>
      <c r="N137" s="2" t="s">
        <v>185</v>
      </c>
    </row>
    <row r="138" spans="1:14" ht="13" x14ac:dyDescent="0.3">
      <c r="A138" s="11" t="s">
        <v>77</v>
      </c>
      <c r="B138" s="11" t="s">
        <v>132</v>
      </c>
      <c r="C138" s="11" t="s">
        <v>267</v>
      </c>
      <c r="D138" s="12" t="s">
        <v>288</v>
      </c>
      <c r="E138" s="11" t="s">
        <v>137</v>
      </c>
      <c r="F138" s="11">
        <v>2012</v>
      </c>
      <c r="G138" s="11">
        <v>-28.17</v>
      </c>
      <c r="H138" s="11">
        <v>5.88</v>
      </c>
      <c r="I138" s="11">
        <v>7.7</v>
      </c>
      <c r="J138" s="10" t="s">
        <v>68</v>
      </c>
      <c r="K138" s="10" t="s">
        <v>68</v>
      </c>
      <c r="L138" s="11" t="s">
        <v>129</v>
      </c>
      <c r="M138" s="11" t="s">
        <v>206</v>
      </c>
      <c r="N138" s="2" t="s">
        <v>185</v>
      </c>
    </row>
    <row r="139" spans="1:14" ht="13" x14ac:dyDescent="0.3">
      <c r="A139" s="11" t="s">
        <v>77</v>
      </c>
      <c r="B139" s="11" t="s">
        <v>132</v>
      </c>
      <c r="C139" s="11" t="s">
        <v>268</v>
      </c>
      <c r="D139" s="12" t="s">
        <v>288</v>
      </c>
      <c r="E139" s="11" t="s">
        <v>137</v>
      </c>
      <c r="F139" s="11">
        <v>2012</v>
      </c>
      <c r="G139" s="11">
        <v>-27.37</v>
      </c>
      <c r="H139" s="11">
        <v>4.9000000000000004</v>
      </c>
      <c r="I139" s="11">
        <v>6.6</v>
      </c>
      <c r="J139" s="10" t="s">
        <v>68</v>
      </c>
      <c r="K139" s="10" t="s">
        <v>68</v>
      </c>
      <c r="L139" s="11" t="s">
        <v>129</v>
      </c>
      <c r="M139" s="11" t="s">
        <v>206</v>
      </c>
      <c r="N139" s="2" t="s">
        <v>185</v>
      </c>
    </row>
    <row r="140" spans="1:14" ht="13" x14ac:dyDescent="0.3">
      <c r="A140" s="11" t="s">
        <v>77</v>
      </c>
      <c r="B140" s="11" t="s">
        <v>132</v>
      </c>
      <c r="C140" s="11" t="s">
        <v>269</v>
      </c>
      <c r="D140" s="12" t="s">
        <v>288</v>
      </c>
      <c r="E140" s="11" t="s">
        <v>137</v>
      </c>
      <c r="F140" s="11">
        <v>2012</v>
      </c>
      <c r="G140" s="11">
        <v>-26.99</v>
      </c>
      <c r="H140" s="11">
        <v>5.87</v>
      </c>
      <c r="I140" s="11">
        <v>9.1999999999999993</v>
      </c>
      <c r="J140" s="10" t="s">
        <v>68</v>
      </c>
      <c r="K140" s="10" t="s">
        <v>68</v>
      </c>
      <c r="L140" s="11" t="s">
        <v>129</v>
      </c>
      <c r="M140" s="11" t="s">
        <v>206</v>
      </c>
      <c r="N140" s="2" t="s">
        <v>185</v>
      </c>
    </row>
    <row r="141" spans="1:14" ht="13" x14ac:dyDescent="0.3">
      <c r="A141" s="11" t="s">
        <v>77</v>
      </c>
      <c r="B141" s="11" t="s">
        <v>132</v>
      </c>
      <c r="C141" s="11" t="s">
        <v>270</v>
      </c>
      <c r="D141" s="12" t="s">
        <v>288</v>
      </c>
      <c r="E141" s="11" t="s">
        <v>137</v>
      </c>
      <c r="F141" s="11">
        <v>2012</v>
      </c>
      <c r="G141" s="11">
        <v>-25.94</v>
      </c>
      <c r="H141" s="11">
        <v>7.56</v>
      </c>
      <c r="I141" s="11">
        <v>7.7</v>
      </c>
      <c r="J141" s="10" t="s">
        <v>68</v>
      </c>
      <c r="K141" s="10" t="s">
        <v>68</v>
      </c>
      <c r="L141" s="11" t="s">
        <v>129</v>
      </c>
      <c r="M141" s="11" t="s">
        <v>206</v>
      </c>
      <c r="N141" s="2" t="s">
        <v>185</v>
      </c>
    </row>
    <row r="142" spans="1:14" ht="13" x14ac:dyDescent="0.3">
      <c r="A142" s="11" t="s">
        <v>77</v>
      </c>
      <c r="B142" s="11" t="s">
        <v>132</v>
      </c>
      <c r="C142" s="11" t="s">
        <v>271</v>
      </c>
      <c r="D142" s="12" t="s">
        <v>288</v>
      </c>
      <c r="E142" s="11" t="s">
        <v>137</v>
      </c>
      <c r="F142" s="11">
        <v>2012</v>
      </c>
      <c r="G142" s="11">
        <v>-28.47</v>
      </c>
      <c r="H142" s="11">
        <v>6.39</v>
      </c>
      <c r="I142" s="11">
        <v>10.1</v>
      </c>
      <c r="J142" s="10" t="s">
        <v>68</v>
      </c>
      <c r="K142" s="10" t="s">
        <v>68</v>
      </c>
      <c r="L142" s="11" t="s">
        <v>111</v>
      </c>
      <c r="M142" s="11" t="s">
        <v>194</v>
      </c>
      <c r="N142" s="2" t="s">
        <v>185</v>
      </c>
    </row>
    <row r="143" spans="1:14" ht="13" x14ac:dyDescent="0.3">
      <c r="A143" s="11" t="s">
        <v>77</v>
      </c>
      <c r="B143" s="11" t="s">
        <v>132</v>
      </c>
      <c r="C143" s="11" t="s">
        <v>272</v>
      </c>
      <c r="D143" s="12" t="s">
        <v>288</v>
      </c>
      <c r="E143" s="11" t="s">
        <v>137</v>
      </c>
      <c r="F143" s="11">
        <v>2012</v>
      </c>
      <c r="G143" s="11">
        <v>-28.04</v>
      </c>
      <c r="H143" s="11">
        <v>6.51</v>
      </c>
      <c r="I143" s="11">
        <v>7.2</v>
      </c>
      <c r="J143" s="10" t="s">
        <v>68</v>
      </c>
      <c r="K143" s="10" t="s">
        <v>68</v>
      </c>
      <c r="L143" s="11" t="s">
        <v>111</v>
      </c>
      <c r="M143" s="11" t="s">
        <v>194</v>
      </c>
      <c r="N143" s="2" t="s">
        <v>185</v>
      </c>
    </row>
    <row r="144" spans="1:14" ht="13" x14ac:dyDescent="0.3">
      <c r="A144" s="11" t="s">
        <v>77</v>
      </c>
      <c r="B144" s="11" t="s">
        <v>132</v>
      </c>
      <c r="C144" s="11" t="s">
        <v>273</v>
      </c>
      <c r="D144" s="12" t="s">
        <v>288</v>
      </c>
      <c r="E144" s="11" t="s">
        <v>137</v>
      </c>
      <c r="F144" s="11">
        <v>2013</v>
      </c>
      <c r="G144" s="11">
        <v>-28.67</v>
      </c>
      <c r="H144" s="11">
        <v>3.9</v>
      </c>
      <c r="I144" s="11">
        <v>12.3</v>
      </c>
      <c r="J144" s="10" t="s">
        <v>68</v>
      </c>
      <c r="K144" s="10" t="s">
        <v>68</v>
      </c>
      <c r="L144" s="11" t="s">
        <v>146</v>
      </c>
      <c r="M144" s="11" t="s">
        <v>194</v>
      </c>
      <c r="N144" s="2" t="s">
        <v>185</v>
      </c>
    </row>
    <row r="145" spans="1:14" ht="13" x14ac:dyDescent="0.3">
      <c r="A145" s="11" t="s">
        <v>77</v>
      </c>
      <c r="B145" s="11" t="s">
        <v>132</v>
      </c>
      <c r="C145" s="11" t="s">
        <v>274</v>
      </c>
      <c r="D145" s="12" t="s">
        <v>288</v>
      </c>
      <c r="E145" s="11" t="s">
        <v>137</v>
      </c>
      <c r="F145" s="11">
        <v>2013</v>
      </c>
      <c r="G145" s="11">
        <v>-28.56</v>
      </c>
      <c r="H145" s="11">
        <v>5.32</v>
      </c>
      <c r="I145" s="11">
        <v>10.6</v>
      </c>
      <c r="J145" s="10" t="s">
        <v>68</v>
      </c>
      <c r="K145" s="10" t="s">
        <v>68</v>
      </c>
      <c r="L145" s="11" t="s">
        <v>146</v>
      </c>
      <c r="M145" s="11" t="s">
        <v>194</v>
      </c>
      <c r="N145" s="2" t="s">
        <v>185</v>
      </c>
    </row>
    <row r="146" spans="1:14" ht="13" x14ac:dyDescent="0.3">
      <c r="A146" s="11" t="s">
        <v>77</v>
      </c>
      <c r="B146" s="11" t="s">
        <v>132</v>
      </c>
      <c r="C146" s="11" t="s">
        <v>275</v>
      </c>
      <c r="D146" s="12" t="s">
        <v>288</v>
      </c>
      <c r="E146" s="11" t="s">
        <v>137</v>
      </c>
      <c r="F146" s="11">
        <v>2013</v>
      </c>
      <c r="G146" s="11">
        <v>-27.57</v>
      </c>
      <c r="H146" s="11">
        <v>5.87</v>
      </c>
      <c r="I146" s="11">
        <v>5.7</v>
      </c>
      <c r="J146" s="10" t="s">
        <v>68</v>
      </c>
      <c r="K146" s="10" t="s">
        <v>68</v>
      </c>
      <c r="L146" s="11" t="s">
        <v>146</v>
      </c>
      <c r="M146" s="11" t="s">
        <v>194</v>
      </c>
      <c r="N146" s="2" t="s">
        <v>185</v>
      </c>
    </row>
    <row r="147" spans="1:14" ht="13" x14ac:dyDescent="0.3">
      <c r="A147" s="11" t="s">
        <v>77</v>
      </c>
      <c r="B147" s="11" t="s">
        <v>132</v>
      </c>
      <c r="C147" s="11" t="s">
        <v>276</v>
      </c>
      <c r="D147" s="12" t="s">
        <v>288</v>
      </c>
      <c r="E147" s="11" t="s">
        <v>137</v>
      </c>
      <c r="F147" s="11">
        <v>2011</v>
      </c>
      <c r="G147" s="11">
        <v>-26.99</v>
      </c>
      <c r="H147" s="11">
        <v>8.26</v>
      </c>
      <c r="I147" s="11">
        <v>8.8000000000000007</v>
      </c>
      <c r="J147" s="10" t="s">
        <v>68</v>
      </c>
      <c r="K147" s="10" t="s">
        <v>68</v>
      </c>
      <c r="L147" s="11" t="s">
        <v>84</v>
      </c>
      <c r="M147" s="11" t="s">
        <v>229</v>
      </c>
      <c r="N147" s="2" t="s">
        <v>185</v>
      </c>
    </row>
    <row r="148" spans="1:14" ht="13" x14ac:dyDescent="0.3">
      <c r="A148" s="11" t="s">
        <v>77</v>
      </c>
      <c r="B148" s="11" t="s">
        <v>132</v>
      </c>
      <c r="C148" s="11" t="s">
        <v>277</v>
      </c>
      <c r="D148" s="12" t="s">
        <v>288</v>
      </c>
      <c r="E148" s="11" t="s">
        <v>137</v>
      </c>
      <c r="F148" s="11">
        <v>2011</v>
      </c>
      <c r="G148" s="11">
        <v>-27.27</v>
      </c>
      <c r="H148" s="11">
        <v>3.9</v>
      </c>
      <c r="I148" s="11">
        <v>19.100000000000001</v>
      </c>
      <c r="J148" s="10" t="s">
        <v>68</v>
      </c>
      <c r="K148" s="10" t="s">
        <v>68</v>
      </c>
      <c r="L148" s="11" t="s">
        <v>84</v>
      </c>
      <c r="M148" s="11" t="s">
        <v>229</v>
      </c>
      <c r="N148" s="2" t="s">
        <v>185</v>
      </c>
    </row>
    <row r="149" spans="1:14" ht="13" x14ac:dyDescent="0.3">
      <c r="A149" s="11" t="s">
        <v>77</v>
      </c>
      <c r="B149" s="11" t="s">
        <v>132</v>
      </c>
      <c r="C149" s="11" t="s">
        <v>278</v>
      </c>
      <c r="D149" s="12" t="s">
        <v>288</v>
      </c>
      <c r="E149" s="11" t="s">
        <v>137</v>
      </c>
      <c r="F149" s="11">
        <v>2011</v>
      </c>
      <c r="G149" s="11">
        <v>-28.9</v>
      </c>
      <c r="H149" s="11">
        <v>4.05</v>
      </c>
      <c r="I149" s="11">
        <v>23.6</v>
      </c>
      <c r="J149" s="10" t="s">
        <v>68</v>
      </c>
      <c r="K149" s="10" t="s">
        <v>68</v>
      </c>
      <c r="L149" s="11" t="s">
        <v>84</v>
      </c>
      <c r="M149" s="11" t="s">
        <v>229</v>
      </c>
      <c r="N149" s="2" t="s">
        <v>185</v>
      </c>
    </row>
    <row r="150" spans="1:14" ht="13" x14ac:dyDescent="0.3">
      <c r="A150" s="11" t="s">
        <v>77</v>
      </c>
      <c r="B150" s="11" t="s">
        <v>132</v>
      </c>
      <c r="C150" s="11" t="s">
        <v>279</v>
      </c>
      <c r="D150" s="12" t="s">
        <v>288</v>
      </c>
      <c r="E150" s="11" t="s">
        <v>137</v>
      </c>
      <c r="F150" s="11">
        <v>2011</v>
      </c>
      <c r="G150" s="11">
        <v>-28.92</v>
      </c>
      <c r="H150" s="11">
        <v>5.23</v>
      </c>
      <c r="I150" s="11">
        <v>13.2</v>
      </c>
      <c r="J150" s="10" t="s">
        <v>68</v>
      </c>
      <c r="K150" s="10" t="s">
        <v>68</v>
      </c>
      <c r="L150" s="11" t="s">
        <v>84</v>
      </c>
      <c r="M150" s="11" t="s">
        <v>229</v>
      </c>
      <c r="N150" s="2" t="s">
        <v>185</v>
      </c>
    </row>
    <row r="151" spans="1:14" ht="13" x14ac:dyDescent="0.3">
      <c r="A151" s="11" t="s">
        <v>77</v>
      </c>
      <c r="B151" s="11" t="s">
        <v>132</v>
      </c>
      <c r="C151" s="11" t="s">
        <v>280</v>
      </c>
      <c r="D151" s="12" t="s">
        <v>288</v>
      </c>
      <c r="E151" s="11" t="s">
        <v>137</v>
      </c>
      <c r="F151" s="11">
        <v>2012</v>
      </c>
      <c r="G151" s="11">
        <v>-28.97</v>
      </c>
      <c r="H151" s="11">
        <v>5.56</v>
      </c>
      <c r="I151" s="11">
        <v>6.3</v>
      </c>
      <c r="J151" s="10" t="s">
        <v>68</v>
      </c>
      <c r="K151" s="10" t="s">
        <v>68</v>
      </c>
      <c r="L151" s="11" t="s">
        <v>93</v>
      </c>
      <c r="M151" s="11" t="s">
        <v>229</v>
      </c>
      <c r="N151" s="2" t="s">
        <v>185</v>
      </c>
    </row>
    <row r="152" spans="1:14" ht="13" x14ac:dyDescent="0.3">
      <c r="A152" s="11" t="s">
        <v>77</v>
      </c>
      <c r="B152" s="11" t="s">
        <v>132</v>
      </c>
      <c r="C152" s="11" t="s">
        <v>281</v>
      </c>
      <c r="D152" s="12" t="s">
        <v>288</v>
      </c>
      <c r="E152" s="11" t="s">
        <v>137</v>
      </c>
      <c r="F152" s="11">
        <v>2012</v>
      </c>
      <c r="G152" s="11">
        <v>-27.33</v>
      </c>
      <c r="H152" s="11">
        <v>6.73</v>
      </c>
      <c r="I152" s="11">
        <v>9.1999999999999993</v>
      </c>
      <c r="J152" s="10" t="s">
        <v>68</v>
      </c>
      <c r="K152" s="10" t="s">
        <v>68</v>
      </c>
      <c r="L152" s="11" t="s">
        <v>93</v>
      </c>
      <c r="M152" s="11" t="s">
        <v>229</v>
      </c>
      <c r="N152" s="2" t="s">
        <v>185</v>
      </c>
    </row>
    <row r="153" spans="1:14" ht="13" x14ac:dyDescent="0.3">
      <c r="A153" s="11" t="s">
        <v>77</v>
      </c>
      <c r="B153" s="11" t="s">
        <v>132</v>
      </c>
      <c r="C153" s="11" t="s">
        <v>282</v>
      </c>
      <c r="D153" s="12" t="s">
        <v>288</v>
      </c>
      <c r="E153" s="11" t="s">
        <v>137</v>
      </c>
      <c r="F153" s="11">
        <v>2011</v>
      </c>
      <c r="G153" s="11">
        <v>-26.74</v>
      </c>
      <c r="H153" s="11">
        <v>4.51</v>
      </c>
      <c r="I153" s="11">
        <v>8.1</v>
      </c>
      <c r="J153" s="10" t="s">
        <v>68</v>
      </c>
      <c r="K153" s="10" t="s">
        <v>68</v>
      </c>
      <c r="L153" s="11" t="s">
        <v>98</v>
      </c>
      <c r="M153" s="11" t="s">
        <v>229</v>
      </c>
      <c r="N153" s="2" t="s">
        <v>185</v>
      </c>
    </row>
    <row r="154" spans="1:14" ht="13" x14ac:dyDescent="0.3">
      <c r="A154" s="11" t="s">
        <v>77</v>
      </c>
      <c r="B154" s="11" t="s">
        <v>132</v>
      </c>
      <c r="C154" s="11" t="s">
        <v>283</v>
      </c>
      <c r="D154" s="12" t="s">
        <v>288</v>
      </c>
      <c r="E154" s="11" t="s">
        <v>137</v>
      </c>
      <c r="F154" s="11">
        <v>2011</v>
      </c>
      <c r="G154" s="11">
        <v>-27.79</v>
      </c>
      <c r="H154" s="11">
        <v>5.63</v>
      </c>
      <c r="I154" s="11">
        <v>6.7</v>
      </c>
      <c r="J154" s="10" t="s">
        <v>68</v>
      </c>
      <c r="K154" s="10" t="s">
        <v>68</v>
      </c>
      <c r="L154" s="11" t="s">
        <v>98</v>
      </c>
      <c r="M154" s="11" t="s">
        <v>229</v>
      </c>
      <c r="N154" s="2" t="s">
        <v>185</v>
      </c>
    </row>
    <row r="155" spans="1:14" ht="13" x14ac:dyDescent="0.3">
      <c r="A155" s="24" t="s">
        <v>77</v>
      </c>
      <c r="B155" s="11" t="s">
        <v>132</v>
      </c>
      <c r="C155" s="11" t="s">
        <v>284</v>
      </c>
      <c r="D155" s="26" t="s">
        <v>288</v>
      </c>
      <c r="E155" s="11" t="s">
        <v>137</v>
      </c>
      <c r="F155" s="11">
        <v>2011</v>
      </c>
      <c r="G155" s="23">
        <v>-27.411603483649522</v>
      </c>
      <c r="H155" s="23">
        <v>5.5816161641259354</v>
      </c>
      <c r="I155" s="13">
        <v>9.0908738836489338</v>
      </c>
      <c r="J155" s="10" t="s">
        <v>68</v>
      </c>
      <c r="K155" s="10" t="s">
        <v>68</v>
      </c>
      <c r="L155" s="24" t="s">
        <v>78</v>
      </c>
      <c r="M155" s="24" t="s">
        <v>206</v>
      </c>
      <c r="N155" s="2" t="s">
        <v>185</v>
      </c>
    </row>
    <row r="156" spans="1:14" ht="13" x14ac:dyDescent="0.3">
      <c r="A156" s="24" t="s">
        <v>77</v>
      </c>
      <c r="B156" s="11" t="s">
        <v>132</v>
      </c>
      <c r="C156" s="11" t="s">
        <v>285</v>
      </c>
      <c r="D156" s="26" t="s">
        <v>288</v>
      </c>
      <c r="E156" s="11" t="s">
        <v>137</v>
      </c>
      <c r="F156" s="11">
        <v>2011</v>
      </c>
      <c r="G156" s="23">
        <v>-27.623064468934761</v>
      </c>
      <c r="H156" s="23">
        <v>6.188037833513989</v>
      </c>
      <c r="I156" s="13">
        <v>7.7295423074427321</v>
      </c>
      <c r="J156" s="10" t="s">
        <v>68</v>
      </c>
      <c r="K156" s="10" t="s">
        <v>68</v>
      </c>
      <c r="L156" s="24" t="s">
        <v>78</v>
      </c>
      <c r="M156" s="24" t="s">
        <v>206</v>
      </c>
      <c r="N156" s="2" t="s">
        <v>185</v>
      </c>
    </row>
    <row r="157" spans="1:14" ht="13" x14ac:dyDescent="0.3">
      <c r="A157" s="24" t="s">
        <v>77</v>
      </c>
      <c r="B157" s="11" t="s">
        <v>132</v>
      </c>
      <c r="C157" s="11" t="s">
        <v>286</v>
      </c>
      <c r="D157" s="26" t="s">
        <v>288</v>
      </c>
      <c r="E157" s="11" t="s">
        <v>137</v>
      </c>
      <c r="F157" s="11">
        <v>2011</v>
      </c>
      <c r="G157" s="23">
        <v>-27.967612401792838</v>
      </c>
      <c r="H157" s="23">
        <v>7.3782435030503875</v>
      </c>
      <c r="I157" s="13">
        <v>6.3086345305229177</v>
      </c>
      <c r="J157" s="10" t="s">
        <v>68</v>
      </c>
      <c r="K157" s="10" t="s">
        <v>68</v>
      </c>
      <c r="L157" s="24" t="s">
        <v>78</v>
      </c>
      <c r="M157" s="24" t="s">
        <v>206</v>
      </c>
      <c r="N157" s="2" t="s">
        <v>185</v>
      </c>
    </row>
    <row r="158" spans="1:14" ht="13" x14ac:dyDescent="0.3">
      <c r="A158" s="10" t="s">
        <v>46</v>
      </c>
      <c r="B158" s="10" t="s">
        <v>297</v>
      </c>
      <c r="C158" s="11" t="s">
        <v>7</v>
      </c>
      <c r="D158" s="12" t="s">
        <v>8</v>
      </c>
      <c r="E158" s="11" t="s">
        <v>34</v>
      </c>
      <c r="F158" s="27">
        <v>1893</v>
      </c>
      <c r="G158" s="13">
        <v>-20.038721839021676</v>
      </c>
      <c r="H158" s="13">
        <v>9.7813651679749452</v>
      </c>
      <c r="I158" s="13">
        <v>3.3</v>
      </c>
      <c r="J158" s="11" t="s">
        <v>138</v>
      </c>
      <c r="K158" s="10" t="s">
        <v>138</v>
      </c>
      <c r="L158" s="11" t="s">
        <v>138</v>
      </c>
      <c r="M158" s="10" t="s">
        <v>138</v>
      </c>
      <c r="N158" s="5"/>
    </row>
    <row r="159" spans="1:14" ht="13" x14ac:dyDescent="0.3">
      <c r="A159" s="10" t="s">
        <v>47</v>
      </c>
      <c r="B159" s="10" t="s">
        <v>297</v>
      </c>
      <c r="C159" s="11" t="s">
        <v>9</v>
      </c>
      <c r="D159" s="12" t="s">
        <v>8</v>
      </c>
      <c r="E159" s="11" t="s">
        <v>34</v>
      </c>
      <c r="F159" s="27">
        <v>1894</v>
      </c>
      <c r="G159" s="13">
        <v>-20.156549747370835</v>
      </c>
      <c r="H159" s="13">
        <v>9.9111244330837671</v>
      </c>
      <c r="I159" s="13">
        <v>3.3</v>
      </c>
      <c r="J159" s="11" t="s">
        <v>138</v>
      </c>
      <c r="K159" s="10" t="s">
        <v>138</v>
      </c>
      <c r="L159" s="11" t="s">
        <v>138</v>
      </c>
      <c r="M159" s="10" t="s">
        <v>138</v>
      </c>
      <c r="N159" s="5"/>
    </row>
    <row r="160" spans="1:14" ht="13" x14ac:dyDescent="0.3">
      <c r="A160" s="10" t="s">
        <v>49</v>
      </c>
      <c r="B160" s="10" t="s">
        <v>297</v>
      </c>
      <c r="C160" s="11" t="s">
        <v>12</v>
      </c>
      <c r="D160" s="12" t="s">
        <v>8</v>
      </c>
      <c r="E160" s="11" t="s">
        <v>34</v>
      </c>
      <c r="F160" s="27">
        <v>1909</v>
      </c>
      <c r="G160" s="13">
        <v>-18.792124175695456</v>
      </c>
      <c r="H160" s="13">
        <v>12.915049982754054</v>
      </c>
      <c r="I160" s="13">
        <v>3.4</v>
      </c>
      <c r="J160" s="11" t="s">
        <v>138</v>
      </c>
      <c r="K160" s="10" t="s">
        <v>138</v>
      </c>
      <c r="L160" s="11" t="s">
        <v>138</v>
      </c>
      <c r="M160" s="10" t="s">
        <v>138</v>
      </c>
      <c r="N160" s="5"/>
    </row>
    <row r="161" spans="1:14" ht="13" x14ac:dyDescent="0.3">
      <c r="A161" s="10" t="s">
        <v>48</v>
      </c>
      <c r="B161" s="10" t="s">
        <v>297</v>
      </c>
      <c r="C161" s="11" t="s">
        <v>10</v>
      </c>
      <c r="D161" s="12" t="s">
        <v>8</v>
      </c>
      <c r="E161" s="27" t="s">
        <v>11</v>
      </c>
      <c r="F161" s="27">
        <v>1908</v>
      </c>
      <c r="G161" s="13">
        <v>-22.373735534065663</v>
      </c>
      <c r="H161" s="13">
        <v>8.4494063147279022</v>
      </c>
      <c r="I161" s="13">
        <v>3.5</v>
      </c>
      <c r="J161" s="11" t="s">
        <v>138</v>
      </c>
      <c r="K161" s="10" t="s">
        <v>138</v>
      </c>
      <c r="L161" s="11" t="s">
        <v>138</v>
      </c>
      <c r="M161" s="10" t="s">
        <v>138</v>
      </c>
      <c r="N161" s="5"/>
    </row>
    <row r="162" spans="1:14" ht="13" x14ac:dyDescent="0.3">
      <c r="A162" s="10" t="s">
        <v>50</v>
      </c>
      <c r="B162" s="10" t="s">
        <v>297</v>
      </c>
      <c r="C162" s="11" t="s">
        <v>13</v>
      </c>
      <c r="D162" s="12" t="s">
        <v>8</v>
      </c>
      <c r="E162" s="27" t="s">
        <v>11</v>
      </c>
      <c r="F162" s="27">
        <v>1909</v>
      </c>
      <c r="G162" s="13">
        <v>-19.791585990803032</v>
      </c>
      <c r="H162" s="13">
        <v>7.7437724514206838</v>
      </c>
      <c r="I162" s="13">
        <v>3.5</v>
      </c>
      <c r="J162" s="11" t="s">
        <v>138</v>
      </c>
      <c r="K162" s="10" t="s">
        <v>138</v>
      </c>
      <c r="L162" s="11" t="s">
        <v>138</v>
      </c>
      <c r="M162" s="10" t="s">
        <v>138</v>
      </c>
      <c r="N162" s="5"/>
    </row>
    <row r="163" spans="1:14" ht="13" x14ac:dyDescent="0.3">
      <c r="A163" s="10" t="s">
        <v>50</v>
      </c>
      <c r="B163" s="10" t="s">
        <v>297</v>
      </c>
      <c r="C163" s="11" t="s">
        <v>14</v>
      </c>
      <c r="D163" s="12" t="s">
        <v>8</v>
      </c>
      <c r="E163" s="27" t="s">
        <v>11</v>
      </c>
      <c r="F163" s="27">
        <v>1909</v>
      </c>
      <c r="G163" s="13">
        <v>-20.036994122498403</v>
      </c>
      <c r="H163" s="13">
        <v>9.0145146800455667</v>
      </c>
      <c r="I163" s="13">
        <v>3.6</v>
      </c>
      <c r="J163" s="11" t="s">
        <v>138</v>
      </c>
      <c r="K163" s="10" t="s">
        <v>138</v>
      </c>
      <c r="L163" s="11" t="s">
        <v>138</v>
      </c>
      <c r="M163" s="10" t="s">
        <v>138</v>
      </c>
      <c r="N163" s="5"/>
    </row>
    <row r="164" spans="1:14" ht="13" x14ac:dyDescent="0.3">
      <c r="A164" s="10" t="s">
        <v>51</v>
      </c>
      <c r="B164" s="10" t="s">
        <v>297</v>
      </c>
      <c r="C164" s="11" t="s">
        <v>15</v>
      </c>
      <c r="D164" s="12" t="s">
        <v>8</v>
      </c>
      <c r="E164" s="27" t="s">
        <v>11</v>
      </c>
      <c r="F164" s="27">
        <v>1910</v>
      </c>
      <c r="G164" s="13">
        <v>-20.691236381037598</v>
      </c>
      <c r="H164" s="13">
        <v>5.8835640576774182</v>
      </c>
      <c r="I164" s="13">
        <v>3.5</v>
      </c>
      <c r="J164" s="11" t="s">
        <v>138</v>
      </c>
      <c r="K164" s="10" t="s">
        <v>138</v>
      </c>
      <c r="L164" s="11" t="s">
        <v>138</v>
      </c>
      <c r="M164" s="10" t="s">
        <v>138</v>
      </c>
      <c r="N164" s="5"/>
    </row>
    <row r="165" spans="1:14" ht="13" x14ac:dyDescent="0.3">
      <c r="A165" s="10" t="s">
        <v>52</v>
      </c>
      <c r="B165" s="10" t="s">
        <v>297</v>
      </c>
      <c r="C165" s="11" t="s">
        <v>16</v>
      </c>
      <c r="D165" s="12" t="s">
        <v>8</v>
      </c>
      <c r="E165" s="27" t="s">
        <v>11</v>
      </c>
      <c r="F165" s="27">
        <v>1913</v>
      </c>
      <c r="G165" s="13">
        <v>-21.228262986688016</v>
      </c>
      <c r="H165" s="13">
        <v>7.2129393358689828</v>
      </c>
      <c r="I165" s="13">
        <v>3.5</v>
      </c>
      <c r="J165" s="11" t="s">
        <v>138</v>
      </c>
      <c r="K165" s="10" t="s">
        <v>138</v>
      </c>
      <c r="L165" s="11" t="s">
        <v>138</v>
      </c>
      <c r="M165" s="10" t="s">
        <v>138</v>
      </c>
      <c r="N165" s="5"/>
    </row>
    <row r="166" spans="1:14" ht="13" x14ac:dyDescent="0.3">
      <c r="A166" s="10" t="s">
        <v>53</v>
      </c>
      <c r="B166" s="10" t="s">
        <v>297</v>
      </c>
      <c r="C166" s="11" t="s">
        <v>17</v>
      </c>
      <c r="D166" s="12" t="s">
        <v>8</v>
      </c>
      <c r="E166" s="27" t="s">
        <v>11</v>
      </c>
      <c r="F166" s="27">
        <v>1914</v>
      </c>
      <c r="G166" s="13">
        <v>-21.570998284914449</v>
      </c>
      <c r="H166" s="13">
        <v>7.7361057102781015</v>
      </c>
      <c r="I166" s="13">
        <v>3.5</v>
      </c>
      <c r="J166" s="11" t="s">
        <v>138</v>
      </c>
      <c r="K166" s="10" t="s">
        <v>138</v>
      </c>
      <c r="L166" s="11" t="s">
        <v>138</v>
      </c>
      <c r="M166" s="10" t="s">
        <v>138</v>
      </c>
      <c r="N166" s="5"/>
    </row>
    <row r="167" spans="1:14" ht="13" x14ac:dyDescent="0.3">
      <c r="A167" s="10" t="s">
        <v>54</v>
      </c>
      <c r="B167" s="10" t="s">
        <v>297</v>
      </c>
      <c r="C167" s="11" t="s">
        <v>18</v>
      </c>
      <c r="D167" s="12" t="s">
        <v>8</v>
      </c>
      <c r="E167" s="27" t="s">
        <v>11</v>
      </c>
      <c r="F167" s="27">
        <v>1916</v>
      </c>
      <c r="G167" s="13">
        <v>-21.863628268351132</v>
      </c>
      <c r="H167" s="13">
        <v>8.4675363340441088</v>
      </c>
      <c r="I167" s="13">
        <v>3.6</v>
      </c>
      <c r="J167" s="11" t="s">
        <v>138</v>
      </c>
      <c r="K167" s="10" t="s">
        <v>138</v>
      </c>
      <c r="L167" s="11" t="s">
        <v>138</v>
      </c>
      <c r="M167" s="10" t="s">
        <v>138</v>
      </c>
      <c r="N167" s="5"/>
    </row>
    <row r="168" spans="1:14" ht="13" x14ac:dyDescent="0.3">
      <c r="A168" s="10" t="s">
        <v>54</v>
      </c>
      <c r="B168" s="10" t="s">
        <v>297</v>
      </c>
      <c r="C168" s="11" t="s">
        <v>19</v>
      </c>
      <c r="D168" s="12" t="s">
        <v>8</v>
      </c>
      <c r="E168" s="27" t="s">
        <v>11</v>
      </c>
      <c r="F168" s="27">
        <v>1916</v>
      </c>
      <c r="G168" s="13">
        <v>-21.864544737271132</v>
      </c>
      <c r="H168" s="13">
        <v>8.4867018407637289</v>
      </c>
      <c r="I168" s="13">
        <v>3.7</v>
      </c>
      <c r="J168" s="11" t="s">
        <v>138</v>
      </c>
      <c r="K168" s="10" t="s">
        <v>138</v>
      </c>
      <c r="L168" s="11" t="s">
        <v>138</v>
      </c>
      <c r="M168" s="10" t="s">
        <v>138</v>
      </c>
      <c r="N168" s="5"/>
    </row>
    <row r="169" spans="1:14" ht="13" x14ac:dyDescent="0.3">
      <c r="A169" s="10" t="s">
        <v>55</v>
      </c>
      <c r="B169" s="10" t="s">
        <v>297</v>
      </c>
      <c r="C169" s="11" t="s">
        <v>20</v>
      </c>
      <c r="D169" s="12" t="s">
        <v>8</v>
      </c>
      <c r="E169" s="27" t="s">
        <v>11</v>
      </c>
      <c r="F169" s="27">
        <v>1916</v>
      </c>
      <c r="G169" s="13">
        <v>-21.522830050843055</v>
      </c>
      <c r="H169" s="13">
        <v>7.8846044045245876</v>
      </c>
      <c r="I169" s="13">
        <v>3.6</v>
      </c>
      <c r="J169" s="11" t="s">
        <v>138</v>
      </c>
      <c r="K169" s="10" t="s">
        <v>138</v>
      </c>
      <c r="L169" s="11" t="s">
        <v>138</v>
      </c>
      <c r="M169" s="10" t="s">
        <v>138</v>
      </c>
      <c r="N169" s="5"/>
    </row>
    <row r="170" spans="1:14" ht="13" x14ac:dyDescent="0.3">
      <c r="A170" s="10" t="s">
        <v>47</v>
      </c>
      <c r="B170" s="10" t="s">
        <v>297</v>
      </c>
      <c r="C170" s="11" t="s">
        <v>21</v>
      </c>
      <c r="D170" s="12" t="s">
        <v>8</v>
      </c>
      <c r="E170" s="11" t="s">
        <v>34</v>
      </c>
      <c r="F170" s="27">
        <v>1939</v>
      </c>
      <c r="G170" s="13">
        <v>-22.016674275479637</v>
      </c>
      <c r="H170" s="13">
        <v>6.9336965989209709</v>
      </c>
      <c r="I170" s="13">
        <v>3.5</v>
      </c>
      <c r="J170" s="11" t="s">
        <v>138</v>
      </c>
      <c r="K170" s="10" t="s">
        <v>138</v>
      </c>
      <c r="L170" s="11" t="s">
        <v>138</v>
      </c>
      <c r="M170" s="10" t="s">
        <v>138</v>
      </c>
      <c r="N170" s="5"/>
    </row>
    <row r="171" spans="1:14" ht="13" x14ac:dyDescent="0.3">
      <c r="A171" s="10" t="s">
        <v>52</v>
      </c>
      <c r="B171" s="10" t="s">
        <v>297</v>
      </c>
      <c r="C171" s="11" t="s">
        <v>22</v>
      </c>
      <c r="D171" s="12" t="s">
        <v>8</v>
      </c>
      <c r="E171" s="11" t="s">
        <v>34</v>
      </c>
      <c r="F171" s="27">
        <v>1961</v>
      </c>
      <c r="G171" s="13">
        <v>-19.498411897145871</v>
      </c>
      <c r="H171" s="13">
        <v>6.9084975302566276</v>
      </c>
      <c r="I171" s="13">
        <v>3.3</v>
      </c>
      <c r="J171" s="11" t="s">
        <v>138</v>
      </c>
      <c r="K171" s="10" t="s">
        <v>138</v>
      </c>
      <c r="L171" s="11" t="s">
        <v>138</v>
      </c>
      <c r="M171" s="10" t="s">
        <v>138</v>
      </c>
      <c r="N171" s="5"/>
    </row>
    <row r="172" spans="1:14" ht="13" x14ac:dyDescent="0.3">
      <c r="A172" s="10" t="s">
        <v>56</v>
      </c>
      <c r="B172" s="10" t="s">
        <v>297</v>
      </c>
      <c r="C172" s="11" t="s">
        <v>23</v>
      </c>
      <c r="D172" s="12" t="s">
        <v>8</v>
      </c>
      <c r="E172" s="11" t="s">
        <v>34</v>
      </c>
      <c r="F172" s="27">
        <v>1978</v>
      </c>
      <c r="G172" s="13">
        <v>-21.531372135543911</v>
      </c>
      <c r="H172" s="13">
        <v>7.8430477389891067</v>
      </c>
      <c r="I172" s="13">
        <v>3.2</v>
      </c>
      <c r="J172" s="11" t="s">
        <v>138</v>
      </c>
      <c r="K172" s="10" t="s">
        <v>138</v>
      </c>
      <c r="L172" s="11" t="s">
        <v>138</v>
      </c>
      <c r="M172" s="10" t="s">
        <v>138</v>
      </c>
      <c r="N172" s="5"/>
    </row>
    <row r="173" spans="1:14" ht="13" x14ac:dyDescent="0.3">
      <c r="A173" s="10" t="s">
        <v>57</v>
      </c>
      <c r="B173" s="10" t="s">
        <v>297</v>
      </c>
      <c r="C173" s="11" t="s">
        <v>24</v>
      </c>
      <c r="D173" s="12" t="s">
        <v>8</v>
      </c>
      <c r="E173" s="11" t="s">
        <v>34</v>
      </c>
      <c r="F173" s="27">
        <v>1991</v>
      </c>
      <c r="G173" s="13">
        <v>-21.783488455984646</v>
      </c>
      <c r="H173" s="13">
        <v>12.202447652716895</v>
      </c>
      <c r="I173" s="13">
        <v>4</v>
      </c>
      <c r="J173" s="11" t="s">
        <v>138</v>
      </c>
      <c r="K173" s="10" t="s">
        <v>138</v>
      </c>
      <c r="L173" s="11" t="s">
        <v>138</v>
      </c>
      <c r="M173" s="10" t="s">
        <v>138</v>
      </c>
      <c r="N173" s="5"/>
    </row>
    <row r="174" spans="1:14" ht="13" x14ac:dyDescent="0.3">
      <c r="A174" s="10" t="s">
        <v>50</v>
      </c>
      <c r="B174" s="10" t="s">
        <v>297</v>
      </c>
      <c r="C174" s="11" t="s">
        <v>25</v>
      </c>
      <c r="D174" s="25" t="s">
        <v>26</v>
      </c>
      <c r="E174" s="11" t="s">
        <v>34</v>
      </c>
      <c r="F174" s="27">
        <v>1909</v>
      </c>
      <c r="G174" s="13">
        <v>-18.177649899930337</v>
      </c>
      <c r="H174" s="13">
        <v>4.5874861316613567</v>
      </c>
      <c r="I174" s="13">
        <v>3.3</v>
      </c>
      <c r="J174" s="11" t="s">
        <v>138</v>
      </c>
      <c r="K174" s="10" t="s">
        <v>138</v>
      </c>
      <c r="L174" s="11" t="s">
        <v>138</v>
      </c>
      <c r="M174" s="10" t="s">
        <v>138</v>
      </c>
      <c r="N174" s="5"/>
    </row>
    <row r="175" spans="1:14" ht="13" x14ac:dyDescent="0.3">
      <c r="A175" s="10" t="s">
        <v>47</v>
      </c>
      <c r="B175" s="10" t="s">
        <v>297</v>
      </c>
      <c r="C175" s="11" t="s">
        <v>27</v>
      </c>
      <c r="D175" s="25" t="s">
        <v>26</v>
      </c>
      <c r="E175" s="11" t="s">
        <v>34</v>
      </c>
      <c r="F175" s="27" t="s">
        <v>28</v>
      </c>
      <c r="G175" s="13">
        <v>-18.674281048237297</v>
      </c>
      <c r="H175" s="13">
        <v>6.2029982588857235</v>
      </c>
      <c r="I175" s="13">
        <v>3.3</v>
      </c>
      <c r="J175" s="11" t="s">
        <v>138</v>
      </c>
      <c r="K175" s="10" t="s">
        <v>138</v>
      </c>
      <c r="L175" s="11" t="s">
        <v>138</v>
      </c>
      <c r="M175" s="10" t="s">
        <v>138</v>
      </c>
      <c r="N175" s="5"/>
    </row>
    <row r="176" spans="1:14" ht="13" x14ac:dyDescent="0.3">
      <c r="A176" s="10" t="s">
        <v>58</v>
      </c>
      <c r="B176" s="10" t="s">
        <v>297</v>
      </c>
      <c r="C176" s="11" t="s">
        <v>29</v>
      </c>
      <c r="D176" s="25" t="s">
        <v>26</v>
      </c>
      <c r="E176" s="11" t="s">
        <v>34</v>
      </c>
      <c r="F176" s="27">
        <v>1948</v>
      </c>
      <c r="G176" s="13">
        <v>-21.381773992626961</v>
      </c>
      <c r="H176" s="13">
        <v>3.7209720309714123</v>
      </c>
      <c r="I176" s="13">
        <v>3.3</v>
      </c>
      <c r="J176" s="11" t="s">
        <v>138</v>
      </c>
      <c r="K176" s="10" t="s">
        <v>138</v>
      </c>
      <c r="L176" s="11" t="s">
        <v>138</v>
      </c>
      <c r="M176" s="10" t="s">
        <v>138</v>
      </c>
      <c r="N176" s="28"/>
    </row>
    <row r="177" spans="1:14" ht="13" x14ac:dyDescent="0.3">
      <c r="A177" s="10" t="s">
        <v>59</v>
      </c>
      <c r="B177" s="10" t="s">
        <v>297</v>
      </c>
      <c r="C177" s="11" t="s">
        <v>30</v>
      </c>
      <c r="D177" s="25" t="s">
        <v>26</v>
      </c>
      <c r="E177" s="11" t="s">
        <v>34</v>
      </c>
      <c r="F177" s="27">
        <v>1999</v>
      </c>
      <c r="G177" s="13">
        <v>-16.959921617709341</v>
      </c>
      <c r="H177" s="13">
        <v>14.01150808102849</v>
      </c>
      <c r="I177" s="13">
        <v>3.2</v>
      </c>
      <c r="J177" s="11" t="s">
        <v>138</v>
      </c>
      <c r="K177" s="10" t="s">
        <v>138</v>
      </c>
      <c r="L177" s="11" t="s">
        <v>138</v>
      </c>
      <c r="M177" s="10" t="s">
        <v>138</v>
      </c>
      <c r="N177" s="5"/>
    </row>
    <row r="178" spans="1:14" ht="13" x14ac:dyDescent="0.3">
      <c r="A178" s="29" t="s">
        <v>59</v>
      </c>
      <c r="B178" s="10" t="s">
        <v>297</v>
      </c>
      <c r="C178" s="17" t="s">
        <v>31</v>
      </c>
      <c r="D178" s="30" t="s">
        <v>26</v>
      </c>
      <c r="E178" s="17" t="s">
        <v>34</v>
      </c>
      <c r="F178" s="31">
        <v>1973</v>
      </c>
      <c r="G178" s="19">
        <v>-18.49711601206447</v>
      </c>
      <c r="H178" s="19">
        <v>9.6316909101902031</v>
      </c>
      <c r="I178" s="19">
        <v>3.2</v>
      </c>
      <c r="J178" s="19" t="s">
        <v>138</v>
      </c>
      <c r="K178" s="19" t="s">
        <v>138</v>
      </c>
      <c r="L178" s="17" t="s">
        <v>138</v>
      </c>
      <c r="M178" s="29" t="s">
        <v>138</v>
      </c>
      <c r="N178" s="5"/>
    </row>
    <row r="179" spans="1:14" ht="13" x14ac:dyDescent="0.3">
      <c r="A179" s="11" t="s">
        <v>33</v>
      </c>
      <c r="B179" s="10" t="s">
        <v>298</v>
      </c>
      <c r="C179" s="11">
        <v>100213</v>
      </c>
      <c r="D179" s="12" t="s">
        <v>8</v>
      </c>
      <c r="E179" s="11" t="s">
        <v>34</v>
      </c>
      <c r="F179" s="10" t="s">
        <v>138</v>
      </c>
      <c r="G179" s="13">
        <v>-19.329037801626185</v>
      </c>
      <c r="H179" s="13">
        <v>9.1430232962176312</v>
      </c>
      <c r="I179" s="13">
        <v>3.4</v>
      </c>
      <c r="J179" s="11" t="s">
        <v>138</v>
      </c>
      <c r="K179" s="10" t="s">
        <v>138</v>
      </c>
      <c r="L179" s="11" t="s">
        <v>138</v>
      </c>
      <c r="M179" s="10" t="s">
        <v>138</v>
      </c>
      <c r="N179" s="5"/>
    </row>
    <row r="180" spans="1:14" ht="13" x14ac:dyDescent="0.3">
      <c r="A180" s="11" t="s">
        <v>33</v>
      </c>
      <c r="B180" s="10" t="s">
        <v>298</v>
      </c>
      <c r="C180" s="11">
        <v>101882</v>
      </c>
      <c r="D180" s="12" t="s">
        <v>8</v>
      </c>
      <c r="E180" s="11" t="s">
        <v>34</v>
      </c>
      <c r="F180" s="10" t="s">
        <v>138</v>
      </c>
      <c r="G180" s="13">
        <v>-20.086585115038282</v>
      </c>
      <c r="H180" s="13">
        <v>9.8135801271857908</v>
      </c>
      <c r="I180" s="13">
        <v>3.3</v>
      </c>
      <c r="J180" s="11" t="s">
        <v>138</v>
      </c>
      <c r="K180" s="10" t="s">
        <v>138</v>
      </c>
      <c r="L180" s="11" t="s">
        <v>138</v>
      </c>
      <c r="M180" s="10" t="s">
        <v>138</v>
      </c>
      <c r="N180" s="5"/>
    </row>
    <row r="181" spans="1:14" ht="13" x14ac:dyDescent="0.3">
      <c r="A181" s="11" t="s">
        <v>33</v>
      </c>
      <c r="B181" s="10" t="s">
        <v>298</v>
      </c>
      <c r="C181" s="11">
        <v>101892</v>
      </c>
      <c r="D181" s="12" t="s">
        <v>26</v>
      </c>
      <c r="E181" s="11" t="s">
        <v>34</v>
      </c>
      <c r="F181" s="10" t="s">
        <v>138</v>
      </c>
      <c r="G181" s="13">
        <v>-20.5</v>
      </c>
      <c r="H181" s="13">
        <v>5.5</v>
      </c>
      <c r="I181" s="13">
        <v>3.4</v>
      </c>
      <c r="J181" s="11" t="s">
        <v>138</v>
      </c>
      <c r="K181" s="10" t="s">
        <v>138</v>
      </c>
      <c r="L181" s="11" t="s">
        <v>138</v>
      </c>
      <c r="M181" s="10" t="s">
        <v>138</v>
      </c>
      <c r="N181" s="5"/>
    </row>
    <row r="182" spans="1:14" ht="13" x14ac:dyDescent="0.3">
      <c r="A182" s="11" t="s">
        <v>35</v>
      </c>
      <c r="B182" s="10" t="s">
        <v>298</v>
      </c>
      <c r="C182" s="32">
        <v>3406</v>
      </c>
      <c r="D182" s="12" t="s">
        <v>8</v>
      </c>
      <c r="E182" s="11" t="s">
        <v>34</v>
      </c>
      <c r="F182" s="10" t="s">
        <v>138</v>
      </c>
      <c r="G182" s="13">
        <v>-20.170999999999999</v>
      </c>
      <c r="H182" s="33">
        <v>5.7220000000000004</v>
      </c>
      <c r="I182" s="13">
        <v>3.4490046169008934</v>
      </c>
      <c r="J182" s="11" t="s">
        <v>138</v>
      </c>
      <c r="K182" s="10" t="s">
        <v>138</v>
      </c>
      <c r="L182" s="11" t="s">
        <v>138</v>
      </c>
      <c r="M182" s="10" t="s">
        <v>138</v>
      </c>
      <c r="N182" s="5"/>
    </row>
    <row r="183" spans="1:14" ht="13" x14ac:dyDescent="0.3">
      <c r="A183" s="11" t="s">
        <v>35</v>
      </c>
      <c r="B183" s="10" t="s">
        <v>298</v>
      </c>
      <c r="C183" s="32">
        <v>1697</v>
      </c>
      <c r="D183" s="12" t="s">
        <v>8</v>
      </c>
      <c r="E183" s="11" t="s">
        <v>34</v>
      </c>
      <c r="F183" s="10" t="s">
        <v>138</v>
      </c>
      <c r="G183" s="13">
        <v>-19.971</v>
      </c>
      <c r="H183" s="33">
        <v>6.0609999999999999</v>
      </c>
      <c r="I183" s="13">
        <v>3.2559815504310192</v>
      </c>
      <c r="J183" s="11" t="s">
        <v>138</v>
      </c>
      <c r="K183" s="10" t="s">
        <v>138</v>
      </c>
      <c r="L183" s="11" t="s">
        <v>138</v>
      </c>
      <c r="M183" s="10" t="s">
        <v>138</v>
      </c>
      <c r="N183" s="5"/>
    </row>
    <row r="184" spans="1:14" ht="13" x14ac:dyDescent="0.3">
      <c r="A184" s="11" t="s">
        <v>35</v>
      </c>
      <c r="B184" s="10" t="s">
        <v>298</v>
      </c>
      <c r="C184" s="32">
        <v>1817</v>
      </c>
      <c r="D184" s="12" t="s">
        <v>8</v>
      </c>
      <c r="E184" s="11" t="s">
        <v>34</v>
      </c>
      <c r="F184" s="10" t="s">
        <v>138</v>
      </c>
      <c r="G184" s="13">
        <v>-19.771999999999998</v>
      </c>
      <c r="H184" s="33">
        <v>6.1920000000000002</v>
      </c>
      <c r="I184" s="13">
        <v>3.2651397090551244</v>
      </c>
      <c r="J184" s="11" t="s">
        <v>138</v>
      </c>
      <c r="K184" s="10" t="s">
        <v>138</v>
      </c>
      <c r="L184" s="11" t="s">
        <v>138</v>
      </c>
      <c r="M184" s="10" t="s">
        <v>138</v>
      </c>
      <c r="N184" s="5"/>
    </row>
    <row r="185" spans="1:14" ht="13" x14ac:dyDescent="0.3">
      <c r="A185" s="11" t="s">
        <v>35</v>
      </c>
      <c r="B185" s="10" t="s">
        <v>298</v>
      </c>
      <c r="C185" s="32">
        <v>1761</v>
      </c>
      <c r="D185" s="12" t="s">
        <v>8</v>
      </c>
      <c r="E185" s="11" t="s">
        <v>34</v>
      </c>
      <c r="F185" s="10" t="s">
        <v>138</v>
      </c>
      <c r="G185" s="13">
        <v>-20.25</v>
      </c>
      <c r="H185" s="33">
        <v>7.5140000000000002</v>
      </c>
      <c r="I185" s="13">
        <v>3.3079061150359061</v>
      </c>
      <c r="J185" s="11" t="s">
        <v>138</v>
      </c>
      <c r="K185" s="10" t="s">
        <v>138</v>
      </c>
      <c r="L185" s="11" t="s">
        <v>138</v>
      </c>
      <c r="M185" s="10" t="s">
        <v>138</v>
      </c>
      <c r="N185" s="5"/>
    </row>
    <row r="186" spans="1:14" ht="13" x14ac:dyDescent="0.3">
      <c r="A186" s="11" t="s">
        <v>35</v>
      </c>
      <c r="B186" s="10" t="s">
        <v>298</v>
      </c>
      <c r="C186" s="32">
        <v>1701</v>
      </c>
      <c r="D186" s="12" t="s">
        <v>8</v>
      </c>
      <c r="E186" s="11" t="s">
        <v>34</v>
      </c>
      <c r="F186" s="10" t="s">
        <v>138</v>
      </c>
      <c r="G186" s="13">
        <v>-18.771000000000001</v>
      </c>
      <c r="H186" s="33">
        <v>4.0359999999999996</v>
      </c>
      <c r="I186" s="13">
        <v>3.3025732798676288</v>
      </c>
      <c r="J186" s="11" t="s">
        <v>138</v>
      </c>
      <c r="K186" s="10" t="s">
        <v>138</v>
      </c>
      <c r="L186" s="11" t="s">
        <v>138</v>
      </c>
      <c r="M186" s="10" t="s">
        <v>138</v>
      </c>
      <c r="N186" s="5"/>
    </row>
    <row r="187" spans="1:14" ht="13" x14ac:dyDescent="0.3">
      <c r="A187" s="11" t="s">
        <v>35</v>
      </c>
      <c r="B187" s="10" t="s">
        <v>298</v>
      </c>
      <c r="C187" s="32">
        <v>3411</v>
      </c>
      <c r="D187" s="12" t="s">
        <v>8</v>
      </c>
      <c r="E187" s="11" t="s">
        <v>34</v>
      </c>
      <c r="F187" s="10" t="s">
        <v>138</v>
      </c>
      <c r="G187" s="13">
        <v>-20.283999999999999</v>
      </c>
      <c r="H187" s="33">
        <v>7.1639999999999997</v>
      </c>
      <c r="I187" s="13">
        <v>3.2382909167455289</v>
      </c>
      <c r="J187" s="11" t="s">
        <v>138</v>
      </c>
      <c r="K187" s="10" t="s">
        <v>138</v>
      </c>
      <c r="L187" s="11" t="s">
        <v>138</v>
      </c>
      <c r="M187" s="10" t="s">
        <v>138</v>
      </c>
      <c r="N187" s="5"/>
    </row>
    <row r="188" spans="1:14" ht="13" x14ac:dyDescent="0.3">
      <c r="A188" s="11" t="s">
        <v>35</v>
      </c>
      <c r="B188" s="10" t="s">
        <v>298</v>
      </c>
      <c r="C188" s="32">
        <v>1891</v>
      </c>
      <c r="D188" s="12" t="s">
        <v>8</v>
      </c>
      <c r="E188" s="11" t="s">
        <v>34</v>
      </c>
      <c r="F188" s="10" t="s">
        <v>138</v>
      </c>
      <c r="G188" s="13">
        <v>-18.015999999999998</v>
      </c>
      <c r="H188" s="33">
        <v>9.9030000000000005</v>
      </c>
      <c r="I188" s="13">
        <v>3.3041486860296456</v>
      </c>
      <c r="J188" s="11" t="s">
        <v>138</v>
      </c>
      <c r="K188" s="10" t="s">
        <v>138</v>
      </c>
      <c r="L188" s="11" t="s">
        <v>138</v>
      </c>
      <c r="M188" s="10" t="s">
        <v>138</v>
      </c>
      <c r="N188" s="5"/>
    </row>
    <row r="189" spans="1:14" ht="13" x14ac:dyDescent="0.3">
      <c r="A189" s="11" t="s">
        <v>35</v>
      </c>
      <c r="B189" s="10" t="s">
        <v>298</v>
      </c>
      <c r="C189" s="32">
        <v>1200</v>
      </c>
      <c r="D189" s="12" t="s">
        <v>8</v>
      </c>
      <c r="E189" s="11" t="s">
        <v>34</v>
      </c>
      <c r="F189" s="10" t="s">
        <v>138</v>
      </c>
      <c r="G189" s="13">
        <v>-19.02</v>
      </c>
      <c r="H189" s="33">
        <v>5.6379999999999999</v>
      </c>
      <c r="I189" s="13">
        <v>3.1688648283714635</v>
      </c>
      <c r="J189" s="11" t="s">
        <v>138</v>
      </c>
      <c r="K189" s="10" t="s">
        <v>138</v>
      </c>
      <c r="L189" s="11" t="s">
        <v>138</v>
      </c>
      <c r="M189" s="10" t="s">
        <v>138</v>
      </c>
      <c r="N189" s="5"/>
    </row>
    <row r="190" spans="1:14" ht="13" x14ac:dyDescent="0.3">
      <c r="A190" s="11" t="s">
        <v>35</v>
      </c>
      <c r="B190" s="10" t="s">
        <v>298</v>
      </c>
      <c r="C190" s="32">
        <v>1699</v>
      </c>
      <c r="D190" s="12" t="s">
        <v>8</v>
      </c>
      <c r="E190" s="11" t="s">
        <v>34</v>
      </c>
      <c r="F190" s="10" t="s">
        <v>138</v>
      </c>
      <c r="G190" s="13">
        <v>-18.696999999999999</v>
      </c>
      <c r="H190" s="33">
        <v>7.4790000000000001</v>
      </c>
      <c r="I190" s="13">
        <v>3.3000937119211571</v>
      </c>
      <c r="J190" s="11" t="s">
        <v>138</v>
      </c>
      <c r="K190" s="10" t="s">
        <v>138</v>
      </c>
      <c r="L190" s="11" t="s">
        <v>138</v>
      </c>
      <c r="M190" s="10" t="s">
        <v>138</v>
      </c>
      <c r="N190" s="5"/>
    </row>
    <row r="191" spans="1:14" ht="13" x14ac:dyDescent="0.3">
      <c r="A191" s="11" t="s">
        <v>35</v>
      </c>
      <c r="B191" s="10" t="s">
        <v>298</v>
      </c>
      <c r="C191" s="32">
        <v>3409</v>
      </c>
      <c r="D191" s="12" t="s">
        <v>8</v>
      </c>
      <c r="E191" s="11" t="s">
        <v>34</v>
      </c>
      <c r="F191" s="10" t="s">
        <v>138</v>
      </c>
      <c r="G191" s="13">
        <v>-19.140999999999998</v>
      </c>
      <c r="H191" s="33">
        <v>4.9329999999999998</v>
      </c>
      <c r="I191" s="13">
        <v>3.3928886853465778</v>
      </c>
      <c r="J191" s="11" t="s">
        <v>138</v>
      </c>
      <c r="K191" s="10" t="s">
        <v>138</v>
      </c>
      <c r="L191" s="11" t="s">
        <v>138</v>
      </c>
      <c r="M191" s="10" t="s">
        <v>138</v>
      </c>
      <c r="N191" s="5"/>
    </row>
    <row r="192" spans="1:14" ht="13" x14ac:dyDescent="0.3">
      <c r="A192" s="11" t="s">
        <v>35</v>
      </c>
      <c r="B192" s="10" t="s">
        <v>298</v>
      </c>
      <c r="C192" s="32">
        <v>1836</v>
      </c>
      <c r="D192" s="12" t="s">
        <v>8</v>
      </c>
      <c r="E192" s="11" t="s">
        <v>34</v>
      </c>
      <c r="F192" s="10" t="s">
        <v>138</v>
      </c>
      <c r="G192" s="13">
        <v>-19.47</v>
      </c>
      <c r="H192" s="33">
        <v>6.6669999999999998</v>
      </c>
      <c r="I192" s="13">
        <v>3.2767940539725937</v>
      </c>
      <c r="J192" s="11" t="s">
        <v>138</v>
      </c>
      <c r="K192" s="10" t="s">
        <v>138</v>
      </c>
      <c r="L192" s="11" t="s">
        <v>138</v>
      </c>
      <c r="M192" s="10" t="s">
        <v>138</v>
      </c>
      <c r="N192" s="5"/>
    </row>
    <row r="193" spans="1:14" ht="13" x14ac:dyDescent="0.3">
      <c r="A193" s="11" t="s">
        <v>35</v>
      </c>
      <c r="B193" s="10" t="s">
        <v>298</v>
      </c>
      <c r="C193" s="32">
        <v>1703</v>
      </c>
      <c r="D193" s="12" t="s">
        <v>8</v>
      </c>
      <c r="E193" s="11" t="s">
        <v>34</v>
      </c>
      <c r="F193" s="10" t="s">
        <v>138</v>
      </c>
      <c r="G193" s="13">
        <v>-19.754999999999999</v>
      </c>
      <c r="H193" s="33">
        <v>6.1710000000000003</v>
      </c>
      <c r="I193" s="13">
        <v>3.3127654584617976</v>
      </c>
      <c r="J193" s="11" t="s">
        <v>138</v>
      </c>
      <c r="K193" s="10" t="s">
        <v>138</v>
      </c>
      <c r="L193" s="11" t="s">
        <v>138</v>
      </c>
      <c r="M193" s="10" t="s">
        <v>138</v>
      </c>
      <c r="N193" s="5"/>
    </row>
    <row r="194" spans="1:14" ht="13" x14ac:dyDescent="0.3">
      <c r="A194" s="10" t="s">
        <v>36</v>
      </c>
      <c r="B194" s="10" t="s">
        <v>298</v>
      </c>
      <c r="C194" s="10">
        <v>836</v>
      </c>
      <c r="D194" s="25" t="s">
        <v>37</v>
      </c>
      <c r="E194" s="11" t="s">
        <v>34</v>
      </c>
      <c r="F194" s="10" t="s">
        <v>138</v>
      </c>
      <c r="G194" s="13">
        <v>-19.43310997037824</v>
      </c>
      <c r="H194" s="13">
        <v>6.7213777765007769</v>
      </c>
      <c r="I194" s="13">
        <v>3.3</v>
      </c>
      <c r="J194" s="11" t="s">
        <v>138</v>
      </c>
      <c r="K194" s="10" t="s">
        <v>138</v>
      </c>
      <c r="L194" s="11" t="s">
        <v>138</v>
      </c>
      <c r="M194" s="10" t="s">
        <v>138</v>
      </c>
      <c r="N194" s="5"/>
    </row>
    <row r="195" spans="1:14" ht="13" x14ac:dyDescent="0.3">
      <c r="A195" s="10" t="s">
        <v>36</v>
      </c>
      <c r="B195" s="10" t="s">
        <v>298</v>
      </c>
      <c r="C195" s="10">
        <v>856</v>
      </c>
      <c r="D195" s="25" t="s">
        <v>8</v>
      </c>
      <c r="E195" s="11" t="s">
        <v>34</v>
      </c>
      <c r="F195" s="10" t="s">
        <v>138</v>
      </c>
      <c r="G195" s="13">
        <v>-19.321476128972961</v>
      </c>
      <c r="H195" s="13">
        <v>6.6709274293404945</v>
      </c>
      <c r="I195" s="13">
        <v>3.3</v>
      </c>
      <c r="J195" s="11" t="s">
        <v>138</v>
      </c>
      <c r="K195" s="10" t="s">
        <v>138</v>
      </c>
      <c r="L195" s="11" t="s">
        <v>138</v>
      </c>
      <c r="M195" s="10" t="s">
        <v>138</v>
      </c>
      <c r="N195" s="5"/>
    </row>
    <row r="196" spans="1:14" ht="13" x14ac:dyDescent="0.3">
      <c r="A196" s="10" t="s">
        <v>36</v>
      </c>
      <c r="B196" s="10" t="s">
        <v>298</v>
      </c>
      <c r="C196" s="10">
        <v>1272</v>
      </c>
      <c r="D196" s="25" t="s">
        <v>37</v>
      </c>
      <c r="E196" s="11" t="s">
        <v>34</v>
      </c>
      <c r="F196" s="10" t="s">
        <v>138</v>
      </c>
      <c r="G196" s="13">
        <v>-20.245056130966329</v>
      </c>
      <c r="H196" s="13">
        <v>7.7342104351164203</v>
      </c>
      <c r="I196" s="13">
        <v>3.4</v>
      </c>
      <c r="J196" s="11" t="s">
        <v>138</v>
      </c>
      <c r="K196" s="10" t="s">
        <v>138</v>
      </c>
      <c r="L196" s="11" t="s">
        <v>138</v>
      </c>
      <c r="M196" s="10" t="s">
        <v>138</v>
      </c>
      <c r="N196" s="5"/>
    </row>
    <row r="197" spans="1:14" ht="13" x14ac:dyDescent="0.3">
      <c r="A197" s="10" t="s">
        <v>36</v>
      </c>
      <c r="B197" s="10" t="s">
        <v>298</v>
      </c>
      <c r="C197" s="10">
        <v>1222</v>
      </c>
      <c r="D197" s="25" t="s">
        <v>8</v>
      </c>
      <c r="E197" s="11" t="s">
        <v>34</v>
      </c>
      <c r="F197" s="10" t="s">
        <v>138</v>
      </c>
      <c r="G197" s="13">
        <v>-22.652550154894211</v>
      </c>
      <c r="H197" s="13">
        <v>7.5177999422429309</v>
      </c>
      <c r="I197" s="13">
        <v>3.4</v>
      </c>
      <c r="J197" s="11" t="s">
        <v>138</v>
      </c>
      <c r="K197" s="10" t="s">
        <v>138</v>
      </c>
      <c r="L197" s="11" t="s">
        <v>138</v>
      </c>
      <c r="M197" s="10" t="s">
        <v>138</v>
      </c>
      <c r="N197" s="5"/>
    </row>
    <row r="198" spans="1:14" ht="13" x14ac:dyDescent="0.3">
      <c r="A198" s="10" t="s">
        <v>38</v>
      </c>
      <c r="B198" s="10" t="s">
        <v>298</v>
      </c>
      <c r="C198" s="10">
        <v>1242</v>
      </c>
      <c r="D198" s="25" t="s">
        <v>26</v>
      </c>
      <c r="E198" s="11" t="s">
        <v>34</v>
      </c>
      <c r="F198" s="10" t="s">
        <v>138</v>
      </c>
      <c r="G198" s="13">
        <v>-12.82</v>
      </c>
      <c r="H198" s="13">
        <v>17.96</v>
      </c>
      <c r="I198" s="13">
        <v>3.2</v>
      </c>
      <c r="J198" s="11" t="s">
        <v>138</v>
      </c>
      <c r="K198" s="10" t="s">
        <v>138</v>
      </c>
      <c r="L198" s="11" t="s">
        <v>138</v>
      </c>
      <c r="M198" s="10" t="s">
        <v>138</v>
      </c>
      <c r="N198" s="5"/>
    </row>
    <row r="199" spans="1:14" s="11" customFormat="1" ht="13" x14ac:dyDescent="0.3">
      <c r="A199" s="11" t="s">
        <v>38</v>
      </c>
      <c r="B199" s="11" t="s">
        <v>298</v>
      </c>
      <c r="C199" s="34">
        <v>819</v>
      </c>
      <c r="D199" s="26" t="s">
        <v>303</v>
      </c>
      <c r="E199" s="11" t="s">
        <v>34</v>
      </c>
      <c r="F199" s="11" t="s">
        <v>138</v>
      </c>
      <c r="G199" s="35">
        <v>-20.081664874174908</v>
      </c>
      <c r="H199" s="35">
        <v>6.8924163183730904</v>
      </c>
      <c r="I199" s="35">
        <v>3.2160639400607582</v>
      </c>
      <c r="J199" s="11" t="s">
        <v>138</v>
      </c>
      <c r="K199" s="11" t="s">
        <v>138</v>
      </c>
      <c r="L199" s="11" t="s">
        <v>138</v>
      </c>
      <c r="M199" s="11" t="s">
        <v>138</v>
      </c>
      <c r="N199" s="2"/>
    </row>
    <row r="200" spans="1:14" s="11" customFormat="1" ht="13" x14ac:dyDescent="0.3">
      <c r="A200" s="11" t="s">
        <v>38</v>
      </c>
      <c r="B200" s="11" t="s">
        <v>298</v>
      </c>
      <c r="C200" s="34">
        <v>1151</v>
      </c>
      <c r="D200" s="26" t="s">
        <v>287</v>
      </c>
      <c r="E200" s="11" t="s">
        <v>34</v>
      </c>
      <c r="F200" s="11" t="s">
        <v>138</v>
      </c>
      <c r="G200" s="35">
        <v>-21.47360582486133</v>
      </c>
      <c r="H200" s="35">
        <v>10.662630959119639</v>
      </c>
      <c r="I200" s="35">
        <v>3.3410453439656385</v>
      </c>
      <c r="J200" s="11" t="s">
        <v>138</v>
      </c>
      <c r="K200" s="11" t="s">
        <v>138</v>
      </c>
      <c r="L200" s="11" t="s">
        <v>138</v>
      </c>
      <c r="M200" s="11" t="s">
        <v>138</v>
      </c>
      <c r="N200" s="2"/>
    </row>
    <row r="201" spans="1:14" s="11" customFormat="1" ht="13" x14ac:dyDescent="0.3">
      <c r="A201" s="11" t="s">
        <v>38</v>
      </c>
      <c r="B201" s="11" t="s">
        <v>298</v>
      </c>
      <c r="C201" s="34">
        <v>1241</v>
      </c>
      <c r="D201" s="26" t="s">
        <v>287</v>
      </c>
      <c r="E201" s="11" t="s">
        <v>34</v>
      </c>
      <c r="F201" s="11" t="s">
        <v>138</v>
      </c>
      <c r="G201" s="35">
        <v>-20.961194536977036</v>
      </c>
      <c r="H201" s="35">
        <v>6.8091655497138763</v>
      </c>
      <c r="I201" s="35">
        <v>3.4097395816362961</v>
      </c>
      <c r="J201" s="11" t="s">
        <v>138</v>
      </c>
      <c r="K201" s="11" t="s">
        <v>138</v>
      </c>
      <c r="L201" s="11" t="s">
        <v>138</v>
      </c>
      <c r="M201" s="11" t="s">
        <v>138</v>
      </c>
      <c r="N201" s="2"/>
    </row>
    <row r="202" spans="1:14" s="11" customFormat="1" ht="13" x14ac:dyDescent="0.3">
      <c r="A202" s="11" t="s">
        <v>38</v>
      </c>
      <c r="B202" s="11" t="s">
        <v>298</v>
      </c>
      <c r="C202" s="34">
        <v>1317</v>
      </c>
      <c r="D202" s="26" t="s">
        <v>303</v>
      </c>
      <c r="E202" s="11" t="s">
        <v>34</v>
      </c>
      <c r="F202" s="11" t="s">
        <v>138</v>
      </c>
      <c r="G202" s="35">
        <v>-20.979390386566742</v>
      </c>
      <c r="H202" s="35">
        <v>6.400689622075876</v>
      </c>
      <c r="I202" s="35">
        <v>3.1670222906664787</v>
      </c>
      <c r="J202" s="11" t="s">
        <v>138</v>
      </c>
      <c r="K202" s="11" t="s">
        <v>138</v>
      </c>
      <c r="L202" s="11" t="s">
        <v>138</v>
      </c>
      <c r="M202" s="11" t="s">
        <v>138</v>
      </c>
      <c r="N202" s="2"/>
    </row>
    <row r="203" spans="1:14" s="11" customFormat="1" ht="13" x14ac:dyDescent="0.3">
      <c r="A203" s="11" t="s">
        <v>38</v>
      </c>
      <c r="B203" s="11" t="s">
        <v>298</v>
      </c>
      <c r="C203" s="34">
        <v>2009</v>
      </c>
      <c r="D203" s="26" t="s">
        <v>303</v>
      </c>
      <c r="E203" s="11" t="s">
        <v>34</v>
      </c>
      <c r="F203" s="11" t="s">
        <v>138</v>
      </c>
      <c r="G203" s="35">
        <v>-20.183714085230029</v>
      </c>
      <c r="H203" s="35">
        <v>7.401650838108532</v>
      </c>
      <c r="I203" s="35">
        <v>3.5068494125893079</v>
      </c>
      <c r="J203" s="11" t="s">
        <v>138</v>
      </c>
      <c r="K203" s="11" t="s">
        <v>138</v>
      </c>
      <c r="L203" s="11" t="s">
        <v>138</v>
      </c>
      <c r="M203" s="11" t="s">
        <v>138</v>
      </c>
      <c r="N203" s="2"/>
    </row>
    <row r="204" spans="1:14" s="11" customFormat="1" ht="13" x14ac:dyDescent="0.3">
      <c r="A204" s="11" t="s">
        <v>38</v>
      </c>
      <c r="B204" s="11" t="s">
        <v>298</v>
      </c>
      <c r="C204" s="34">
        <v>3603</v>
      </c>
      <c r="D204" s="26" t="s">
        <v>303</v>
      </c>
      <c r="E204" s="11" t="s">
        <v>34</v>
      </c>
      <c r="F204" s="11" t="s">
        <v>138</v>
      </c>
      <c r="G204" s="35">
        <v>-20.115405313446985</v>
      </c>
      <c r="H204" s="35">
        <v>7.1230112473062022</v>
      </c>
      <c r="I204" s="35">
        <v>3.3701746021563368</v>
      </c>
      <c r="J204" s="11" t="s">
        <v>138</v>
      </c>
      <c r="K204" s="11" t="s">
        <v>138</v>
      </c>
      <c r="L204" s="11" t="s">
        <v>138</v>
      </c>
      <c r="M204" s="11" t="s">
        <v>138</v>
      </c>
      <c r="N204" s="2"/>
    </row>
    <row r="205" spans="1:14" s="11" customFormat="1" ht="13" x14ac:dyDescent="0.3">
      <c r="A205" s="11" t="s">
        <v>38</v>
      </c>
      <c r="B205" s="11" t="s">
        <v>298</v>
      </c>
      <c r="C205" s="34">
        <v>698</v>
      </c>
      <c r="D205" s="26" t="s">
        <v>304</v>
      </c>
      <c r="E205" s="11" t="s">
        <v>34</v>
      </c>
      <c r="F205" s="11" t="s">
        <v>138</v>
      </c>
      <c r="G205" s="35">
        <v>-12.5</v>
      </c>
      <c r="H205" s="35">
        <v>15.2</v>
      </c>
      <c r="I205" s="35">
        <v>3.4</v>
      </c>
      <c r="J205" s="11" t="s">
        <v>138</v>
      </c>
      <c r="K205" s="11" t="s">
        <v>138</v>
      </c>
      <c r="L205" s="11" t="s">
        <v>138</v>
      </c>
      <c r="M205" s="11" t="s">
        <v>138</v>
      </c>
      <c r="N205" s="2"/>
    </row>
    <row r="206" spans="1:14" ht="13" x14ac:dyDescent="0.3">
      <c r="A206" s="10" t="s">
        <v>134</v>
      </c>
      <c r="B206" s="10" t="s">
        <v>298</v>
      </c>
      <c r="C206" s="10" t="s">
        <v>39</v>
      </c>
      <c r="D206" s="25" t="s">
        <v>8</v>
      </c>
      <c r="E206" s="11" t="s">
        <v>34</v>
      </c>
      <c r="F206" s="11" t="s">
        <v>138</v>
      </c>
      <c r="G206" s="13">
        <v>-19.479292013687726</v>
      </c>
      <c r="H206" s="13">
        <v>6.3974128976667632</v>
      </c>
      <c r="I206" s="13">
        <v>3.1481913449381755</v>
      </c>
      <c r="J206" s="11" t="s">
        <v>138</v>
      </c>
      <c r="K206" s="10" t="s">
        <v>138</v>
      </c>
      <c r="L206" s="11" t="s">
        <v>138</v>
      </c>
      <c r="M206" s="10" t="s">
        <v>138</v>
      </c>
      <c r="N206" s="28"/>
    </row>
    <row r="207" spans="1:14" ht="13" x14ac:dyDescent="0.3">
      <c r="A207" s="10" t="s">
        <v>134</v>
      </c>
      <c r="B207" s="10" t="s">
        <v>298</v>
      </c>
      <c r="C207" s="10">
        <v>46</v>
      </c>
      <c r="D207" s="25" t="s">
        <v>8</v>
      </c>
      <c r="E207" s="11" t="s">
        <v>34</v>
      </c>
      <c r="F207" s="10" t="s">
        <v>138</v>
      </c>
      <c r="G207" s="13">
        <v>-16.948923085119375</v>
      </c>
      <c r="H207" s="13">
        <v>9.5335393378181141</v>
      </c>
      <c r="I207" s="13">
        <v>3.126323675982551</v>
      </c>
      <c r="J207" s="11" t="s">
        <v>138</v>
      </c>
      <c r="K207" s="10" t="s">
        <v>138</v>
      </c>
      <c r="L207" s="11" t="s">
        <v>138</v>
      </c>
      <c r="M207" s="10" t="s">
        <v>138</v>
      </c>
      <c r="N207" s="5"/>
    </row>
    <row r="208" spans="1:14" ht="13" x14ac:dyDescent="0.3">
      <c r="A208" s="10" t="s">
        <v>134</v>
      </c>
      <c r="B208" s="10" t="s">
        <v>298</v>
      </c>
      <c r="C208" s="10">
        <v>15</v>
      </c>
      <c r="D208" s="25" t="s">
        <v>8</v>
      </c>
      <c r="E208" s="11" t="s">
        <v>34</v>
      </c>
      <c r="F208" s="10" t="s">
        <v>138</v>
      </c>
      <c r="G208" s="13">
        <v>-19.105052247831626</v>
      </c>
      <c r="H208" s="13">
        <v>7.7493977490064649</v>
      </c>
      <c r="I208" s="13">
        <v>3.1915170270135733</v>
      </c>
      <c r="J208" s="11" t="s">
        <v>138</v>
      </c>
      <c r="K208" s="10" t="s">
        <v>138</v>
      </c>
      <c r="L208" s="11" t="s">
        <v>138</v>
      </c>
      <c r="M208" s="10" t="s">
        <v>138</v>
      </c>
      <c r="N208" s="5"/>
    </row>
    <row r="209" spans="1:14" ht="13" x14ac:dyDescent="0.3">
      <c r="A209" s="10" t="s">
        <v>134</v>
      </c>
      <c r="B209" s="10" t="s">
        <v>298</v>
      </c>
      <c r="C209" s="10" t="s">
        <v>40</v>
      </c>
      <c r="D209" s="25" t="s">
        <v>8</v>
      </c>
      <c r="E209" s="11" t="s">
        <v>34</v>
      </c>
      <c r="F209" s="10" t="s">
        <v>138</v>
      </c>
      <c r="G209" s="13">
        <v>-19.597791264397628</v>
      </c>
      <c r="H209" s="13">
        <v>6.4731674199224907</v>
      </c>
      <c r="I209" s="13">
        <v>3.1518043265077784</v>
      </c>
      <c r="J209" s="11" t="s">
        <v>138</v>
      </c>
      <c r="K209" s="10" t="s">
        <v>138</v>
      </c>
      <c r="L209" s="11" t="s">
        <v>138</v>
      </c>
      <c r="M209" s="10" t="s">
        <v>138</v>
      </c>
      <c r="N209" s="5"/>
    </row>
    <row r="210" spans="1:14" ht="13" x14ac:dyDescent="0.3">
      <c r="A210" s="10" t="s">
        <v>300</v>
      </c>
      <c r="B210" s="10" t="s">
        <v>298</v>
      </c>
      <c r="C210" s="10" t="s">
        <v>299</v>
      </c>
      <c r="D210" s="30" t="s">
        <v>8</v>
      </c>
      <c r="E210" s="17" t="s">
        <v>34</v>
      </c>
      <c r="F210" s="29" t="s">
        <v>138</v>
      </c>
      <c r="G210" s="18">
        <v>-19.010000000000002</v>
      </c>
      <c r="H210" s="18">
        <v>7.32</v>
      </c>
      <c r="I210" s="10">
        <v>3.2</v>
      </c>
      <c r="J210" s="11" t="s">
        <v>138</v>
      </c>
      <c r="K210" s="10" t="s">
        <v>138</v>
      </c>
      <c r="L210" s="11" t="s">
        <v>138</v>
      </c>
      <c r="M210" s="10" t="s">
        <v>138</v>
      </c>
      <c r="N210" s="29"/>
    </row>
    <row r="211" spans="1:14" ht="13" x14ac:dyDescent="0.3">
      <c r="A211" s="11" t="s">
        <v>41</v>
      </c>
      <c r="B211" s="10" t="s">
        <v>298</v>
      </c>
      <c r="C211" s="11" t="s">
        <v>42</v>
      </c>
      <c r="D211" s="12" t="s">
        <v>37</v>
      </c>
      <c r="E211" s="11" t="s">
        <v>34</v>
      </c>
      <c r="F211" s="10" t="s">
        <v>138</v>
      </c>
      <c r="G211" s="13">
        <v>-19.755973806272884</v>
      </c>
      <c r="H211" s="13">
        <v>8.230592010289925</v>
      </c>
      <c r="I211" s="13">
        <v>3.2</v>
      </c>
      <c r="J211" s="11" t="s">
        <v>138</v>
      </c>
      <c r="K211" s="10" t="s">
        <v>138</v>
      </c>
      <c r="L211" s="11" t="s">
        <v>138</v>
      </c>
      <c r="M211" s="10" t="s">
        <v>138</v>
      </c>
      <c r="N211" s="5"/>
    </row>
    <row r="212" spans="1:14" ht="13" x14ac:dyDescent="0.3">
      <c r="A212" s="11" t="s">
        <v>41</v>
      </c>
      <c r="B212" s="10" t="s">
        <v>298</v>
      </c>
      <c r="C212" s="11" t="s">
        <v>43</v>
      </c>
      <c r="D212" s="12" t="s">
        <v>37</v>
      </c>
      <c r="E212" s="11" t="s">
        <v>34</v>
      </c>
      <c r="F212" s="10" t="s">
        <v>138</v>
      </c>
      <c r="G212" s="13">
        <v>-19.882712274804952</v>
      </c>
      <c r="H212" s="13">
        <v>7.87608995456345</v>
      </c>
      <c r="I212" s="13">
        <v>3.2</v>
      </c>
      <c r="J212" s="11" t="s">
        <v>138</v>
      </c>
      <c r="K212" s="10" t="s">
        <v>138</v>
      </c>
      <c r="L212" s="11" t="s">
        <v>138</v>
      </c>
      <c r="M212" s="10" t="s">
        <v>138</v>
      </c>
      <c r="N212" s="5"/>
    </row>
    <row r="213" spans="1:14" ht="13" x14ac:dyDescent="0.3">
      <c r="A213" s="11" t="s">
        <v>44</v>
      </c>
      <c r="B213" s="10" t="s">
        <v>298</v>
      </c>
      <c r="C213" s="11">
        <v>1259</v>
      </c>
      <c r="D213" s="12" t="s">
        <v>8</v>
      </c>
      <c r="E213" s="11" t="s">
        <v>34</v>
      </c>
      <c r="F213" s="10" t="s">
        <v>138</v>
      </c>
      <c r="G213" s="13">
        <v>-20.278997130448523</v>
      </c>
      <c r="H213" s="13">
        <v>7.9352849645277868</v>
      </c>
      <c r="I213" s="13">
        <v>3.5</v>
      </c>
      <c r="J213" s="11" t="s">
        <v>138</v>
      </c>
      <c r="K213" s="10" t="s">
        <v>138</v>
      </c>
      <c r="L213" s="11" t="s">
        <v>138</v>
      </c>
      <c r="M213" s="10" t="s">
        <v>138</v>
      </c>
      <c r="N213" s="5"/>
    </row>
    <row r="214" spans="1:14" ht="13" x14ac:dyDescent="0.3">
      <c r="A214" s="11" t="s">
        <v>44</v>
      </c>
      <c r="B214" s="10" t="s">
        <v>298</v>
      </c>
      <c r="C214" s="11">
        <v>2979</v>
      </c>
      <c r="D214" s="12" t="s">
        <v>287</v>
      </c>
      <c r="E214" s="11" t="s">
        <v>34</v>
      </c>
      <c r="F214" s="10" t="s">
        <v>138</v>
      </c>
      <c r="G214" s="13">
        <v>-17.2</v>
      </c>
      <c r="H214" s="13">
        <v>12.8</v>
      </c>
      <c r="I214" s="13">
        <v>3.3</v>
      </c>
      <c r="J214" s="11" t="s">
        <v>138</v>
      </c>
      <c r="K214" s="10" t="s">
        <v>138</v>
      </c>
      <c r="L214" s="11" t="s">
        <v>138</v>
      </c>
      <c r="M214" s="10" t="s">
        <v>138</v>
      </c>
      <c r="N214" s="5"/>
    </row>
    <row r="215" spans="1:14" ht="13" x14ac:dyDescent="0.3">
      <c r="A215" s="11" t="s">
        <v>45</v>
      </c>
      <c r="B215" s="10" t="s">
        <v>298</v>
      </c>
      <c r="C215" s="11">
        <v>2389</v>
      </c>
      <c r="D215" s="12" t="s">
        <v>304</v>
      </c>
      <c r="E215" s="11" t="s">
        <v>34</v>
      </c>
      <c r="F215" s="10" t="s">
        <v>138</v>
      </c>
      <c r="G215" s="13">
        <v>-21.66</v>
      </c>
      <c r="H215" s="13">
        <v>5.2</v>
      </c>
      <c r="I215" s="13">
        <v>3.3</v>
      </c>
      <c r="J215" s="11" t="s">
        <v>138</v>
      </c>
      <c r="K215" s="10" t="s">
        <v>138</v>
      </c>
      <c r="L215" s="11" t="s">
        <v>138</v>
      </c>
      <c r="M215" s="10" t="s">
        <v>138</v>
      </c>
      <c r="N215" s="5"/>
    </row>
    <row r="216" spans="1:14" ht="13" x14ac:dyDescent="0.3">
      <c r="A216" s="11" t="s">
        <v>45</v>
      </c>
      <c r="B216" s="10" t="s">
        <v>298</v>
      </c>
      <c r="C216" s="11">
        <v>142</v>
      </c>
      <c r="D216" s="12" t="s">
        <v>8</v>
      </c>
      <c r="E216" s="11" t="s">
        <v>34</v>
      </c>
      <c r="F216" s="10" t="s">
        <v>138</v>
      </c>
      <c r="G216" s="13">
        <v>-21.4</v>
      </c>
      <c r="H216" s="13">
        <v>4.87</v>
      </c>
      <c r="I216" s="13">
        <v>3.2</v>
      </c>
      <c r="J216" s="11" t="s">
        <v>138</v>
      </c>
      <c r="K216" s="10" t="s">
        <v>138</v>
      </c>
      <c r="L216" s="11" t="s">
        <v>138</v>
      </c>
      <c r="M216" s="10" t="s">
        <v>138</v>
      </c>
      <c r="N216" s="5"/>
    </row>
    <row r="217" spans="1:14" ht="13" x14ac:dyDescent="0.3">
      <c r="A217" s="36" t="s">
        <v>45</v>
      </c>
      <c r="B217" s="36" t="s">
        <v>298</v>
      </c>
      <c r="C217" s="36">
        <v>109</v>
      </c>
      <c r="D217" s="37" t="s">
        <v>8</v>
      </c>
      <c r="E217" s="36" t="s">
        <v>34</v>
      </c>
      <c r="F217" s="38" t="s">
        <v>138</v>
      </c>
      <c r="G217" s="39">
        <v>-17.95</v>
      </c>
      <c r="H217" s="39">
        <v>7.85</v>
      </c>
      <c r="I217" s="39">
        <v>3.2</v>
      </c>
      <c r="J217" s="36" t="s">
        <v>138</v>
      </c>
      <c r="K217" s="38" t="s">
        <v>138</v>
      </c>
      <c r="L217" s="36" t="s">
        <v>138</v>
      </c>
      <c r="M217" s="38" t="s">
        <v>138</v>
      </c>
      <c r="N217" s="40"/>
    </row>
    <row r="218" spans="1:14" x14ac:dyDescent="0.25">
      <c r="A218" s="5" t="s">
        <v>439</v>
      </c>
      <c r="N218" s="2"/>
    </row>
    <row r="219" spans="1:14" x14ac:dyDescent="0.25">
      <c r="N219" s="2"/>
    </row>
  </sheetData>
  <mergeCells count="1">
    <mergeCell ref="A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topLeftCell="A34" workbookViewId="0">
      <selection sqref="A1:G1"/>
    </sheetView>
  </sheetViews>
  <sheetFormatPr defaultColWidth="10.6640625" defaultRowHeight="14" x14ac:dyDescent="0.3"/>
  <cols>
    <col min="1" max="1" width="22.5" style="1" customWidth="1"/>
    <col min="2" max="2" width="17.5" style="104" customWidth="1"/>
    <col min="3" max="3" width="35.83203125" style="104" customWidth="1"/>
    <col min="4" max="16384" width="10.6640625" style="104"/>
  </cols>
  <sheetData>
    <row r="1" spans="1:8" ht="36" customHeight="1" thickBot="1" x14ac:dyDescent="0.35">
      <c r="A1" s="136" t="s">
        <v>421</v>
      </c>
      <c r="B1" s="136"/>
      <c r="C1" s="136"/>
      <c r="D1" s="136"/>
      <c r="E1" s="136"/>
      <c r="F1" s="136"/>
      <c r="G1" s="136"/>
    </row>
    <row r="2" spans="1:8" ht="28.5" thickBot="1" x14ac:dyDescent="0.35">
      <c r="A2" s="105" t="s">
        <v>0</v>
      </c>
      <c r="B2" s="106" t="s">
        <v>291</v>
      </c>
      <c r="C2" s="107" t="s">
        <v>60</v>
      </c>
      <c r="D2" s="107" t="s">
        <v>187</v>
      </c>
      <c r="E2" s="108">
        <v>2.5000000000000001E-2</v>
      </c>
      <c r="F2" s="108">
        <v>0.97499999999999998</v>
      </c>
      <c r="G2" s="107" t="s">
        <v>190</v>
      </c>
      <c r="H2" s="109"/>
    </row>
    <row r="3" spans="1:8" ht="14.5" thickTop="1" x14ac:dyDescent="0.3">
      <c r="A3" s="137" t="s">
        <v>191</v>
      </c>
      <c r="B3" s="147" t="s">
        <v>427</v>
      </c>
      <c r="C3" s="110" t="s">
        <v>431</v>
      </c>
      <c r="D3" s="111">
        <v>0.03</v>
      </c>
      <c r="E3" s="111">
        <v>0</v>
      </c>
      <c r="F3" s="111">
        <v>0.16</v>
      </c>
      <c r="G3" s="111">
        <f>F3-E3</f>
        <v>0.16</v>
      </c>
    </row>
    <row r="4" spans="1:8" ht="14.5" x14ac:dyDescent="0.3">
      <c r="A4" s="138"/>
      <c r="B4" s="148"/>
      <c r="C4" s="112" t="s">
        <v>422</v>
      </c>
      <c r="D4" s="111">
        <v>9.0999999999999998E-2</v>
      </c>
      <c r="E4" s="111">
        <v>0</v>
      </c>
      <c r="F4" s="111">
        <v>0.41199999999999998</v>
      </c>
      <c r="G4" s="111">
        <f t="shared" ref="G4:G7" si="0">F4-E4</f>
        <v>0.41199999999999998</v>
      </c>
    </row>
    <row r="5" spans="1:8" x14ac:dyDescent="0.3">
      <c r="A5" s="138"/>
      <c r="B5" s="148"/>
      <c r="C5" s="110" t="s">
        <v>432</v>
      </c>
      <c r="D5" s="111">
        <v>0.223</v>
      </c>
      <c r="E5" s="111">
        <v>4.2999999999999997E-2</v>
      </c>
      <c r="F5" s="111">
        <v>0.34300000000000003</v>
      </c>
      <c r="G5" s="111">
        <f t="shared" si="0"/>
        <v>0.30000000000000004</v>
      </c>
    </row>
    <row r="6" spans="1:8" x14ac:dyDescent="0.3">
      <c r="A6" s="138"/>
      <c r="B6" s="148"/>
      <c r="C6" s="110" t="s">
        <v>433</v>
      </c>
      <c r="D6" s="111">
        <v>0.155</v>
      </c>
      <c r="E6" s="111">
        <v>2.3E-2</v>
      </c>
      <c r="F6" s="111">
        <v>0.33700000000000002</v>
      </c>
      <c r="G6" s="111">
        <f t="shared" si="0"/>
        <v>0.314</v>
      </c>
    </row>
    <row r="7" spans="1:8" x14ac:dyDescent="0.3">
      <c r="A7" s="138"/>
      <c r="B7" s="148"/>
      <c r="C7" s="110" t="s">
        <v>434</v>
      </c>
      <c r="D7" s="111">
        <v>0.311</v>
      </c>
      <c r="E7" s="111">
        <v>8.5999999999999993E-2</v>
      </c>
      <c r="F7" s="111">
        <v>0.54300000000000004</v>
      </c>
      <c r="G7" s="111">
        <f t="shared" si="0"/>
        <v>0.45700000000000007</v>
      </c>
    </row>
    <row r="8" spans="1:8" ht="14.5" thickBot="1" x14ac:dyDescent="0.35">
      <c r="A8" s="139"/>
      <c r="B8" s="149"/>
      <c r="C8" s="113" t="s">
        <v>435</v>
      </c>
      <c r="D8" s="114">
        <v>0.189</v>
      </c>
      <c r="E8" s="114">
        <v>1.4999999999999999E-2</v>
      </c>
      <c r="F8" s="114">
        <v>0.439</v>
      </c>
      <c r="G8" s="114">
        <f>F8-E8</f>
        <v>0.42399999999999999</v>
      </c>
    </row>
    <row r="9" spans="1:8" x14ac:dyDescent="0.3">
      <c r="A9" s="150" t="s">
        <v>192</v>
      </c>
      <c r="B9" s="150" t="s">
        <v>293</v>
      </c>
      <c r="C9" s="110" t="s">
        <v>431</v>
      </c>
      <c r="D9" s="111">
        <v>0.04</v>
      </c>
      <c r="E9" s="111">
        <v>1E-3</v>
      </c>
      <c r="F9" s="111">
        <v>0.11</v>
      </c>
      <c r="G9" s="111">
        <f>F9-E9</f>
        <v>0.109</v>
      </c>
    </row>
    <row r="10" spans="1:8" ht="14.5" x14ac:dyDescent="0.35">
      <c r="A10" s="148"/>
      <c r="B10" s="148"/>
      <c r="C10" s="115" t="s">
        <v>436</v>
      </c>
      <c r="D10" s="111">
        <v>0.19</v>
      </c>
      <c r="E10" s="111">
        <v>1.2E-2</v>
      </c>
      <c r="F10" s="111">
        <v>0.41599999999999998</v>
      </c>
      <c r="G10" s="111">
        <f t="shared" ref="G10:G15" si="1">F10-E10</f>
        <v>0.40399999999999997</v>
      </c>
    </row>
    <row r="11" spans="1:8" ht="14.5" x14ac:dyDescent="0.3">
      <c r="A11" s="148"/>
      <c r="B11" s="148"/>
      <c r="C11" s="112" t="s">
        <v>422</v>
      </c>
      <c r="D11" s="111">
        <v>0.09</v>
      </c>
      <c r="E11" s="111">
        <v>1E-3</v>
      </c>
      <c r="F11" s="111">
        <v>0.224</v>
      </c>
      <c r="G11" s="111">
        <f t="shared" si="1"/>
        <v>0.223</v>
      </c>
    </row>
    <row r="12" spans="1:8" x14ac:dyDescent="0.3">
      <c r="A12" s="148"/>
      <c r="B12" s="148"/>
      <c r="C12" s="110" t="s">
        <v>432</v>
      </c>
      <c r="D12" s="111">
        <v>0.04</v>
      </c>
      <c r="E12" s="111">
        <v>2E-3</v>
      </c>
      <c r="F12" s="111">
        <v>8.8999999999999996E-2</v>
      </c>
      <c r="G12" s="111">
        <f t="shared" si="1"/>
        <v>8.6999999999999994E-2</v>
      </c>
    </row>
    <row r="13" spans="1:8" x14ac:dyDescent="0.3">
      <c r="A13" s="148"/>
      <c r="B13" s="148"/>
      <c r="C13" s="110" t="s">
        <v>433</v>
      </c>
      <c r="D13" s="111">
        <v>0.15</v>
      </c>
      <c r="E13" s="111">
        <v>0.01</v>
      </c>
      <c r="F13" s="111">
        <v>0.309</v>
      </c>
      <c r="G13" s="111">
        <f t="shared" si="1"/>
        <v>0.29899999999999999</v>
      </c>
    </row>
    <row r="14" spans="1:8" x14ac:dyDescent="0.3">
      <c r="A14" s="148"/>
      <c r="B14" s="148"/>
      <c r="C14" s="110" t="s">
        <v>434</v>
      </c>
      <c r="D14" s="111">
        <v>0.2</v>
      </c>
      <c r="E14" s="111">
        <v>1.4999999999999999E-2</v>
      </c>
      <c r="F14" s="111">
        <v>0.44900000000000001</v>
      </c>
      <c r="G14" s="111">
        <f t="shared" si="1"/>
        <v>0.434</v>
      </c>
    </row>
    <row r="15" spans="1:8" x14ac:dyDescent="0.3">
      <c r="A15" s="148"/>
      <c r="B15" s="148"/>
      <c r="C15" s="116" t="s">
        <v>435</v>
      </c>
      <c r="D15" s="111">
        <v>0.11</v>
      </c>
      <c r="E15" s="111">
        <v>8.0000000000000002E-3</v>
      </c>
      <c r="F15" s="111">
        <v>0.23400000000000001</v>
      </c>
      <c r="G15" s="111">
        <f t="shared" si="1"/>
        <v>0.22600000000000001</v>
      </c>
    </row>
    <row r="16" spans="1:8" ht="15" thickBot="1" x14ac:dyDescent="0.35">
      <c r="A16" s="149"/>
      <c r="B16" s="149"/>
      <c r="C16" s="113" t="s">
        <v>437</v>
      </c>
      <c r="D16" s="114">
        <v>0.19</v>
      </c>
      <c r="E16" s="114">
        <v>6.0000000000000001E-3</v>
      </c>
      <c r="F16" s="114">
        <v>0.42399999999999999</v>
      </c>
      <c r="G16" s="114">
        <f>F16-E16</f>
        <v>0.41799999999999998</v>
      </c>
    </row>
    <row r="17" spans="1:7" x14ac:dyDescent="0.3">
      <c r="A17" s="130" t="s">
        <v>1</v>
      </c>
      <c r="B17" s="133" t="s">
        <v>293</v>
      </c>
      <c r="C17" s="110" t="s">
        <v>64</v>
      </c>
      <c r="D17" s="117">
        <v>0.14000000000000001</v>
      </c>
      <c r="E17" s="117">
        <v>0.01</v>
      </c>
      <c r="F17" s="118">
        <v>0.31</v>
      </c>
      <c r="G17" s="111">
        <f>F17-E17</f>
        <v>0.3</v>
      </c>
    </row>
    <row r="18" spans="1:7" x14ac:dyDescent="0.3">
      <c r="A18" s="140"/>
      <c r="B18" s="134"/>
      <c r="C18" s="110" t="s">
        <v>428</v>
      </c>
      <c r="D18" s="117">
        <v>0.25</v>
      </c>
      <c r="E18" s="117">
        <v>0.01</v>
      </c>
      <c r="F18" s="118">
        <v>0.66</v>
      </c>
      <c r="G18" s="111">
        <f t="shared" ref="G18:G21" si="2">F18-E18</f>
        <v>0.65</v>
      </c>
    </row>
    <row r="19" spans="1:7" ht="14.5" x14ac:dyDescent="0.3">
      <c r="A19" s="140"/>
      <c r="B19" s="134"/>
      <c r="C19" s="112" t="s">
        <v>423</v>
      </c>
      <c r="D19" s="117">
        <v>0.24</v>
      </c>
      <c r="E19" s="117">
        <v>0.01</v>
      </c>
      <c r="F19" s="118">
        <v>0.62</v>
      </c>
      <c r="G19" s="111">
        <f t="shared" si="2"/>
        <v>0.61</v>
      </c>
    </row>
    <row r="20" spans="1:7" x14ac:dyDescent="0.3">
      <c r="A20" s="140"/>
      <c r="B20" s="134"/>
      <c r="C20" s="110" t="s">
        <v>424</v>
      </c>
      <c r="D20" s="117">
        <v>0.21</v>
      </c>
      <c r="E20" s="117">
        <v>0.01</v>
      </c>
      <c r="F20" s="118">
        <v>0.57999999999999996</v>
      </c>
      <c r="G20" s="111">
        <f t="shared" si="2"/>
        <v>0.56999999999999995</v>
      </c>
    </row>
    <row r="21" spans="1:7" ht="14.5" thickBot="1" x14ac:dyDescent="0.35">
      <c r="A21" s="132"/>
      <c r="B21" s="135"/>
      <c r="C21" s="113" t="s">
        <v>290</v>
      </c>
      <c r="D21" s="119">
        <v>0.16</v>
      </c>
      <c r="E21" s="119">
        <v>0.01</v>
      </c>
      <c r="F21" s="120">
        <v>0.45</v>
      </c>
      <c r="G21" s="114">
        <f t="shared" si="2"/>
        <v>0.44</v>
      </c>
    </row>
    <row r="22" spans="1:7" x14ac:dyDescent="0.3">
      <c r="A22" s="144" t="s">
        <v>193</v>
      </c>
      <c r="B22" s="133" t="s">
        <v>293</v>
      </c>
      <c r="C22" s="121" t="s">
        <v>67</v>
      </c>
      <c r="D22" s="118">
        <v>7.0000000000000007E-2</v>
      </c>
      <c r="E22" s="122">
        <v>0</v>
      </c>
      <c r="F22" s="118">
        <v>0.19</v>
      </c>
      <c r="G22" s="118">
        <f>F22-E22</f>
        <v>0.19</v>
      </c>
    </row>
    <row r="23" spans="1:7" x14ac:dyDescent="0.3">
      <c r="A23" s="145"/>
      <c r="B23" s="134"/>
      <c r="C23" s="121" t="s">
        <v>64</v>
      </c>
      <c r="D23" s="118">
        <v>0.06</v>
      </c>
      <c r="E23" s="122">
        <v>0</v>
      </c>
      <c r="F23" s="118">
        <v>0.17</v>
      </c>
      <c r="G23" s="118">
        <f t="shared" ref="G23:G25" si="3">F23-E23</f>
        <v>0.17</v>
      </c>
    </row>
    <row r="24" spans="1:7" x14ac:dyDescent="0.3">
      <c r="A24" s="145"/>
      <c r="B24" s="134"/>
      <c r="C24" s="110" t="s">
        <v>289</v>
      </c>
      <c r="D24" s="122">
        <v>0.2</v>
      </c>
      <c r="E24" s="118">
        <v>0.01</v>
      </c>
      <c r="F24" s="118">
        <v>0.53</v>
      </c>
      <c r="G24" s="118">
        <f t="shared" si="3"/>
        <v>0.52</v>
      </c>
    </row>
    <row r="25" spans="1:7" x14ac:dyDescent="0.3">
      <c r="A25" s="145"/>
      <c r="B25" s="134"/>
      <c r="C25" s="121" t="s">
        <v>428</v>
      </c>
      <c r="D25" s="118">
        <v>0.26</v>
      </c>
      <c r="E25" s="118">
        <v>0.02</v>
      </c>
      <c r="F25" s="118">
        <v>0.59</v>
      </c>
      <c r="G25" s="118">
        <f t="shared" si="3"/>
        <v>0.56999999999999995</v>
      </c>
    </row>
    <row r="26" spans="1:7" ht="14.5" thickBot="1" x14ac:dyDescent="0.35">
      <c r="A26" s="146"/>
      <c r="B26" s="135"/>
      <c r="C26" s="123" t="s">
        <v>290</v>
      </c>
      <c r="D26" s="120">
        <v>0.41</v>
      </c>
      <c r="E26" s="120">
        <v>0.16</v>
      </c>
      <c r="F26" s="120">
        <v>0.63</v>
      </c>
      <c r="G26" s="120">
        <f>F26-E26</f>
        <v>0.47</v>
      </c>
    </row>
    <row r="27" spans="1:7" x14ac:dyDescent="0.3">
      <c r="A27" s="141" t="s">
        <v>2</v>
      </c>
      <c r="B27" s="133" t="s">
        <v>292</v>
      </c>
      <c r="C27" s="110" t="s">
        <v>425</v>
      </c>
      <c r="D27" s="117">
        <v>0.02</v>
      </c>
      <c r="E27" s="111">
        <v>0</v>
      </c>
      <c r="F27" s="118">
        <v>0.05</v>
      </c>
      <c r="G27" s="117">
        <f>F27-E27</f>
        <v>0.05</v>
      </c>
    </row>
    <row r="28" spans="1:7" x14ac:dyDescent="0.3">
      <c r="A28" s="142"/>
      <c r="B28" s="134"/>
      <c r="C28" s="110" t="s">
        <v>428</v>
      </c>
      <c r="D28" s="117">
        <v>0.69</v>
      </c>
      <c r="E28" s="117">
        <v>0.43</v>
      </c>
      <c r="F28" s="118">
        <v>0.94</v>
      </c>
      <c r="G28" s="117">
        <f>F28-E28</f>
        <v>0.51</v>
      </c>
    </row>
    <row r="29" spans="1:7" ht="14.5" thickBot="1" x14ac:dyDescent="0.35">
      <c r="A29" s="143"/>
      <c r="B29" s="135"/>
      <c r="C29" s="113" t="s">
        <v>290</v>
      </c>
      <c r="D29" s="119">
        <v>0.28999999999999998</v>
      </c>
      <c r="E29" s="119">
        <v>0.05</v>
      </c>
      <c r="F29" s="120">
        <v>0.55000000000000004</v>
      </c>
      <c r="G29" s="119">
        <f>F29-E29</f>
        <v>0.5</v>
      </c>
    </row>
    <row r="30" spans="1:7" x14ac:dyDescent="0.3">
      <c r="A30" s="130" t="s">
        <v>3</v>
      </c>
      <c r="B30" s="133" t="s">
        <v>293</v>
      </c>
      <c r="C30" s="121" t="s">
        <v>64</v>
      </c>
      <c r="D30" s="122">
        <f>AVERAGE(0.075,0.055)</f>
        <v>6.5000000000000002E-2</v>
      </c>
      <c r="E30" s="122">
        <f>AVERAGE(0.004,0.001)</f>
        <v>2.5000000000000001E-3</v>
      </c>
      <c r="F30" s="122">
        <f>AVERAGE(0.201,0.186)</f>
        <v>0.19350000000000001</v>
      </c>
      <c r="G30" s="122">
        <f>F30-E30</f>
        <v>0.191</v>
      </c>
    </row>
    <row r="31" spans="1:7" ht="14.5" x14ac:dyDescent="0.3">
      <c r="A31" s="131"/>
      <c r="B31" s="134"/>
      <c r="C31" s="112" t="s">
        <v>426</v>
      </c>
      <c r="D31" s="122">
        <f>AVERAGE(0.032,0.021)</f>
        <v>2.6500000000000003E-2</v>
      </c>
      <c r="E31" s="122">
        <f>AVERAGE(0.002, 0.001)</f>
        <v>1.5E-3</v>
      </c>
      <c r="F31" s="122">
        <f>AVERAGE(0.084,0.067)</f>
        <v>7.5500000000000012E-2</v>
      </c>
      <c r="G31" s="122">
        <f t="shared" ref="G31:G33" si="4">F31-E31</f>
        <v>7.400000000000001E-2</v>
      </c>
    </row>
    <row r="32" spans="1:7" x14ac:dyDescent="0.3">
      <c r="A32" s="131"/>
      <c r="B32" s="134"/>
      <c r="C32" s="121" t="s">
        <v>428</v>
      </c>
      <c r="D32" s="122">
        <f>AVERAGE(0.311,0.338)</f>
        <v>0.32450000000000001</v>
      </c>
      <c r="E32" s="122">
        <f>AVERAGE(0.018,0.006)</f>
        <v>1.2E-2</v>
      </c>
      <c r="F32" s="122">
        <f>AVERAGE(0.733,0.879)</f>
        <v>0.80600000000000005</v>
      </c>
      <c r="G32" s="122">
        <f t="shared" si="4"/>
        <v>0.79400000000000004</v>
      </c>
    </row>
    <row r="33" spans="1:7" x14ac:dyDescent="0.3">
      <c r="A33" s="131"/>
      <c r="B33" s="134"/>
      <c r="C33" s="110" t="s">
        <v>289</v>
      </c>
      <c r="D33" s="122">
        <f>AVERAGE(0.349,0.384)</f>
        <v>0.36649999999999999</v>
      </c>
      <c r="E33" s="122">
        <f>AVERAGE(0.02,0.006)</f>
        <v>1.3000000000000001E-2</v>
      </c>
      <c r="F33" s="122">
        <f>AVERAGE(0.756,0.898)</f>
        <v>0.82699999999999996</v>
      </c>
      <c r="G33" s="122">
        <f t="shared" si="4"/>
        <v>0.81399999999999995</v>
      </c>
    </row>
    <row r="34" spans="1:7" ht="14.5" thickBot="1" x14ac:dyDescent="0.35">
      <c r="A34" s="132"/>
      <c r="B34" s="135"/>
      <c r="C34" s="123" t="s">
        <v>290</v>
      </c>
      <c r="D34" s="124">
        <f>AVERAGE(0.234,0.201)</f>
        <v>0.21750000000000003</v>
      </c>
      <c r="E34" s="124">
        <f>AVERAGE(0.014,0.005)</f>
        <v>9.4999999999999998E-3</v>
      </c>
      <c r="F34" s="124">
        <f>AVERAGE(0.607,0.669)</f>
        <v>0.63800000000000001</v>
      </c>
      <c r="G34" s="124">
        <f>F34-E34</f>
        <v>0.62850000000000006</v>
      </c>
    </row>
    <row r="35" spans="1:7" x14ac:dyDescent="0.3">
      <c r="A35" s="130" t="s">
        <v>4</v>
      </c>
      <c r="B35" s="133" t="s">
        <v>294</v>
      </c>
      <c r="C35" s="110" t="s">
        <v>67</v>
      </c>
      <c r="D35" s="111">
        <v>0.1</v>
      </c>
      <c r="E35" s="111">
        <v>4.0000000000000001E-3</v>
      </c>
      <c r="F35" s="118">
        <v>0.28000000000000003</v>
      </c>
      <c r="G35" s="111">
        <f>F35-E35</f>
        <v>0.27600000000000002</v>
      </c>
    </row>
    <row r="36" spans="1:7" x14ac:dyDescent="0.3">
      <c r="A36" s="131"/>
      <c r="B36" s="134"/>
      <c r="C36" s="110" t="s">
        <v>370</v>
      </c>
      <c r="D36" s="111">
        <v>0.04</v>
      </c>
      <c r="E36" s="111">
        <v>2E-3</v>
      </c>
      <c r="F36" s="122">
        <v>0.113</v>
      </c>
      <c r="G36" s="111">
        <f t="shared" ref="G36:G38" si="5">F36-E36</f>
        <v>0.111</v>
      </c>
    </row>
    <row r="37" spans="1:7" x14ac:dyDescent="0.3">
      <c r="A37" s="131"/>
      <c r="B37" s="134"/>
      <c r="C37" s="110" t="s">
        <v>428</v>
      </c>
      <c r="D37" s="111">
        <v>0.26</v>
      </c>
      <c r="E37" s="111">
        <v>1.0999999999999999E-2</v>
      </c>
      <c r="F37" s="122">
        <v>0.70299999999999996</v>
      </c>
      <c r="G37" s="111">
        <f t="shared" si="5"/>
        <v>0.69199999999999995</v>
      </c>
    </row>
    <row r="38" spans="1:7" x14ac:dyDescent="0.3">
      <c r="A38" s="131"/>
      <c r="B38" s="134"/>
      <c r="C38" s="121" t="s">
        <v>289</v>
      </c>
      <c r="D38" s="111">
        <v>0.30499999999999999</v>
      </c>
      <c r="E38" s="111">
        <v>1.4999999999999999E-2</v>
      </c>
      <c r="F38" s="122">
        <v>0.73299999999999998</v>
      </c>
      <c r="G38" s="111">
        <f t="shared" si="5"/>
        <v>0.71799999999999997</v>
      </c>
    </row>
    <row r="39" spans="1:7" ht="14.5" thickBot="1" x14ac:dyDescent="0.35">
      <c r="A39" s="132"/>
      <c r="B39" s="135"/>
      <c r="C39" s="113" t="s">
        <v>290</v>
      </c>
      <c r="D39" s="114">
        <v>0.29299999999999998</v>
      </c>
      <c r="E39" s="114">
        <v>1.9E-2</v>
      </c>
      <c r="F39" s="124">
        <v>0.65400000000000003</v>
      </c>
      <c r="G39" s="114">
        <f>F39-E39</f>
        <v>0.63500000000000001</v>
      </c>
    </row>
    <row r="40" spans="1:7" x14ac:dyDescent="0.3">
      <c r="A40" s="130" t="s">
        <v>5</v>
      </c>
      <c r="B40" s="133" t="s">
        <v>295</v>
      </c>
      <c r="C40" s="110" t="s">
        <v>64</v>
      </c>
      <c r="D40" s="111">
        <v>9.6000000000000002E-2</v>
      </c>
      <c r="E40" s="111">
        <v>4.0000000000000001E-3</v>
      </c>
      <c r="F40" s="122">
        <v>0.27900000000000003</v>
      </c>
      <c r="G40" s="111">
        <f>F40-E40</f>
        <v>0.27500000000000002</v>
      </c>
    </row>
    <row r="41" spans="1:7" x14ac:dyDescent="0.3">
      <c r="A41" s="131"/>
      <c r="B41" s="134"/>
      <c r="C41" s="110" t="s">
        <v>425</v>
      </c>
      <c r="D41" s="111">
        <v>4.9000000000000002E-2</v>
      </c>
      <c r="E41" s="111">
        <v>1E-3</v>
      </c>
      <c r="F41" s="122">
        <v>0.70699999999999996</v>
      </c>
      <c r="G41" s="111">
        <f t="shared" ref="G41:G43" si="6">F41-E41</f>
        <v>0.70599999999999996</v>
      </c>
    </row>
    <row r="42" spans="1:7" x14ac:dyDescent="0.3">
      <c r="A42" s="131"/>
      <c r="B42" s="134"/>
      <c r="C42" s="110" t="s">
        <v>428</v>
      </c>
      <c r="D42" s="111">
        <v>0.25800000000000001</v>
      </c>
      <c r="E42" s="111">
        <v>8.0000000000000002E-3</v>
      </c>
      <c r="F42" s="122">
        <v>0.69</v>
      </c>
      <c r="G42" s="111">
        <f t="shared" si="6"/>
        <v>0.68199999999999994</v>
      </c>
    </row>
    <row r="43" spans="1:7" x14ac:dyDescent="0.3">
      <c r="A43" s="131"/>
      <c r="B43" s="134"/>
      <c r="C43" s="110" t="s">
        <v>359</v>
      </c>
      <c r="D43" s="111">
        <v>0.27600000000000002</v>
      </c>
      <c r="E43" s="111">
        <v>1.0999999999999999E-2</v>
      </c>
      <c r="F43" s="122">
        <v>0.72799999999999998</v>
      </c>
      <c r="G43" s="111">
        <f t="shared" si="6"/>
        <v>0.71699999999999997</v>
      </c>
    </row>
    <row r="44" spans="1:7" ht="14.5" thickBot="1" x14ac:dyDescent="0.35">
      <c r="A44" s="132"/>
      <c r="B44" s="135"/>
      <c r="C44" s="123" t="s">
        <v>290</v>
      </c>
      <c r="D44" s="114">
        <v>0.32100000000000001</v>
      </c>
      <c r="E44" s="114">
        <v>1.6E-2</v>
      </c>
      <c r="F44" s="124">
        <v>0.70699999999999996</v>
      </c>
      <c r="G44" s="114">
        <f>F44-E44</f>
        <v>0.69099999999999995</v>
      </c>
    </row>
  </sheetData>
  <mergeCells count="17">
    <mergeCell ref="A1:G1"/>
    <mergeCell ref="A3:A8"/>
    <mergeCell ref="A17:A21"/>
    <mergeCell ref="A27:A29"/>
    <mergeCell ref="A22:A26"/>
    <mergeCell ref="B3:B8"/>
    <mergeCell ref="B17:B21"/>
    <mergeCell ref="B22:B26"/>
    <mergeCell ref="B27:B29"/>
    <mergeCell ref="A9:A16"/>
    <mergeCell ref="B9:B16"/>
    <mergeCell ref="A40:A44"/>
    <mergeCell ref="B40:B44"/>
    <mergeCell ref="B30:B34"/>
    <mergeCell ref="A30:A34"/>
    <mergeCell ref="A35:A39"/>
    <mergeCell ref="B35:B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
  <sheetViews>
    <sheetView tabSelected="1" workbookViewId="0">
      <selection sqref="A1:M1"/>
    </sheetView>
  </sheetViews>
  <sheetFormatPr defaultColWidth="10.6640625" defaultRowHeight="15.5" x14ac:dyDescent="0.35"/>
  <cols>
    <col min="1" max="1" width="27.33203125" style="3" customWidth="1"/>
    <col min="2" max="2" width="10.6640625" style="3"/>
    <col min="3" max="3" width="7.33203125" style="3" customWidth="1"/>
    <col min="4" max="5" width="7.1640625" style="3" customWidth="1"/>
    <col min="6" max="7" width="6.83203125" style="3" customWidth="1"/>
    <col min="8" max="8" width="7" style="3" customWidth="1"/>
    <col min="9" max="10" width="6.83203125" style="3" customWidth="1"/>
    <col min="11" max="12" width="7.33203125" style="3" customWidth="1"/>
    <col min="13" max="13" width="5.83203125" style="3" customWidth="1"/>
    <col min="14" max="16384" width="10.6640625" style="3"/>
  </cols>
  <sheetData>
    <row r="1" spans="1:13" ht="33" customHeight="1" x14ac:dyDescent="0.35">
      <c r="A1" s="151" t="s">
        <v>379</v>
      </c>
      <c r="B1" s="151"/>
      <c r="C1" s="151"/>
      <c r="D1" s="151"/>
      <c r="E1" s="151"/>
      <c r="F1" s="151"/>
      <c r="G1" s="151"/>
      <c r="H1" s="151"/>
      <c r="I1" s="151"/>
      <c r="J1" s="151"/>
      <c r="K1" s="151"/>
      <c r="L1" s="151"/>
      <c r="M1" s="151"/>
    </row>
    <row r="2" spans="1:13" ht="28.5" thickBot="1" x14ac:dyDescent="0.4">
      <c r="A2" s="41" t="s">
        <v>0</v>
      </c>
      <c r="B2" s="41" t="s">
        <v>186</v>
      </c>
      <c r="C2" s="42">
        <v>40664</v>
      </c>
      <c r="D2" s="42">
        <v>40787</v>
      </c>
      <c r="E2" s="42">
        <v>40848</v>
      </c>
      <c r="F2" s="42">
        <v>40909</v>
      </c>
      <c r="G2" s="42">
        <v>41000</v>
      </c>
      <c r="H2" s="42">
        <v>41061</v>
      </c>
      <c r="I2" s="42">
        <v>41183</v>
      </c>
      <c r="J2" s="42">
        <v>41275</v>
      </c>
      <c r="K2" s="42">
        <v>41395</v>
      </c>
      <c r="L2" s="42">
        <v>41487</v>
      </c>
      <c r="M2" s="41" t="s">
        <v>187</v>
      </c>
    </row>
    <row r="3" spans="1:13" ht="16" thickTop="1" x14ac:dyDescent="0.35">
      <c r="A3" s="43" t="s">
        <v>188</v>
      </c>
      <c r="B3" s="43">
        <v>6</v>
      </c>
      <c r="C3" s="43">
        <v>0.68</v>
      </c>
      <c r="D3" s="43">
        <v>0.63</v>
      </c>
      <c r="E3" s="43">
        <v>0.5</v>
      </c>
      <c r="F3" s="43">
        <v>0.45</v>
      </c>
      <c r="G3" s="43">
        <v>0.5</v>
      </c>
      <c r="H3" s="43">
        <v>0.88</v>
      </c>
      <c r="I3" s="43">
        <v>0.9</v>
      </c>
      <c r="J3" s="43">
        <v>0.48</v>
      </c>
      <c r="K3" s="43">
        <v>0.38</v>
      </c>
      <c r="L3" s="43">
        <v>1.1399999999999999</v>
      </c>
      <c r="M3" s="43">
        <v>0.65</v>
      </c>
    </row>
    <row r="4" spans="1:13" ht="16" thickBot="1" x14ac:dyDescent="0.4">
      <c r="A4" s="44" t="s">
        <v>189</v>
      </c>
      <c r="B4" s="44">
        <v>4</v>
      </c>
      <c r="C4" s="44" t="s">
        <v>68</v>
      </c>
      <c r="D4" s="44">
        <v>0.33</v>
      </c>
      <c r="E4" s="44">
        <v>0.45</v>
      </c>
      <c r="F4" s="44">
        <v>0.78</v>
      </c>
      <c r="G4" s="44">
        <v>0.86</v>
      </c>
      <c r="H4" s="44">
        <v>0.56999999999999995</v>
      </c>
      <c r="I4" s="44">
        <v>0.88</v>
      </c>
      <c r="J4" s="44">
        <v>0.41</v>
      </c>
      <c r="K4" s="44">
        <v>0.46</v>
      </c>
      <c r="L4" s="44">
        <v>0.43</v>
      </c>
      <c r="M4" s="44">
        <v>0.56999999999999995</v>
      </c>
    </row>
  </sheetData>
  <mergeCells count="1">
    <mergeCell ref="A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S1</vt:lpstr>
      <vt:lpstr>Table S2</vt:lpstr>
      <vt:lpstr>Table S3</vt:lpstr>
      <vt:lpstr>Table S4</vt:lpstr>
      <vt:lpstr>Table S6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Rachel Reid</cp:lastModifiedBy>
  <dcterms:created xsi:type="dcterms:W3CDTF">2016-05-17T19:27:30Z</dcterms:created>
  <dcterms:modified xsi:type="dcterms:W3CDTF">2018-06-05T16:25:55Z</dcterms:modified>
</cp:coreProperties>
</file>